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mc:AlternateContent xmlns:mc="http://schemas.openxmlformats.org/markup-compatibility/2006">
    <mc:Choice Requires="x15">
      <x15ac:absPath xmlns:x15ac="http://schemas.microsoft.com/office/spreadsheetml/2010/11/ac" url="C:\Users\turek\Desktop\2023_Ostravská univerzita - LF - revize 2023\PR2_pracovní_revize 2023\"/>
    </mc:Choice>
  </mc:AlternateContent>
  <xr:revisionPtr revIDLastSave="0" documentId="13_ncr:1_{0FF2B5D6-AFAC-47AC-AFA5-D8B0D1D32D3D}" xr6:coauthVersionLast="47" xr6:coauthVersionMax="47" xr10:uidLastSave="{00000000-0000-0000-0000-000000000000}"/>
  <bookViews>
    <workbookView xWindow="-120" yWindow="-120" windowWidth="27810" windowHeight="16440" tabRatio="709" activeTab="1" xr2:uid="{00000000-000D-0000-FFFF-FFFF00000000}"/>
  </bookViews>
  <sheets>
    <sheet name="Rekapitulace" sheetId="1" r:id="rId1"/>
    <sheet name="Aula" sheetId="22" r:id="rId2"/>
    <sheet name="Zasedací místnost 3.14" sheetId="23" r:id="rId3"/>
    <sheet name="Zasedací místnost 4.21" sheetId="24" r:id="rId4"/>
  </sheets>
  <definedNames>
    <definedName name="_xlnm._FilterDatabase" localSheetId="1" hidden="1">Aula!$A$2:$J$144</definedName>
    <definedName name="_xlnm._FilterDatabase" localSheetId="2" hidden="1">'Zasedací místnost 3.14'!$A$2:$J$62</definedName>
    <definedName name="_xlnm._FilterDatabase" localSheetId="3" hidden="1">'Zasedací místnost 4.21'!$A$2:$J$63</definedName>
    <definedName name="Excel_BuiltIn_Print_Titles_1" localSheetId="1">Aula!$D$2:$HR$2</definedName>
    <definedName name="Excel_BuiltIn_Print_Titles_1" localSheetId="0">Rekapitulace!#REF!</definedName>
    <definedName name="Excel_BuiltIn_Print_Titles_1" localSheetId="2">'Zasedací místnost 3.14'!$D$2:$HR$2</definedName>
    <definedName name="Excel_BuiltIn_Print_Titles_1" localSheetId="3">'Zasedací místnost 4.21'!$D$2:$HR$2</definedName>
    <definedName name="Excel_BuiltIn_Print_Titles_1">#REF!</definedName>
    <definedName name="_xlnm.Print_Titles" localSheetId="1">Aula!$2:$2</definedName>
    <definedName name="_xlnm.Print_Titles" localSheetId="2">'Zasedací místnost 3.14'!$2:$2</definedName>
    <definedName name="_xlnm.Print_Titles" localSheetId="3">'Zasedací místnost 4.21'!$2:$2</definedName>
    <definedName name="_xlnm.Print_Area" localSheetId="1">Aula!$A$2:$J$108</definedName>
    <definedName name="_xlnm.Print_Area" localSheetId="0">Rekapitulace!$A$1:$E$19</definedName>
    <definedName name="_xlnm.Print_Area" localSheetId="2">'Zasedací místnost 3.14'!$A$2:$J$26</definedName>
    <definedName name="_xlnm.Print_Area" localSheetId="3">'Zasedací místnost 4.21'!$A$2:$J$27</definedName>
    <definedName name="Z_4D0D2B2A_9DF8_458C_AAEE_86A80A3339F0_.wvu.Cols" localSheetId="1" hidden="1">Aula!#REF!</definedName>
    <definedName name="Z_4D0D2B2A_9DF8_458C_AAEE_86A80A3339F0_.wvu.Cols" localSheetId="2" hidden="1">'Zasedací místnost 3.14'!#REF!</definedName>
    <definedName name="Z_4D0D2B2A_9DF8_458C_AAEE_86A80A3339F0_.wvu.Cols" localSheetId="3" hidden="1">'Zasedací místnost 4.21'!#REF!</definedName>
    <definedName name="Z_4D0D2B2A_9DF8_458C_AAEE_86A80A3339F0_.wvu.FilterData" localSheetId="1" hidden="1">Aula!$A$2:$J$144</definedName>
    <definedName name="Z_4D0D2B2A_9DF8_458C_AAEE_86A80A3339F0_.wvu.FilterData" localSheetId="2" hidden="1">'Zasedací místnost 3.14'!$A$2:$J$62</definedName>
    <definedName name="Z_4D0D2B2A_9DF8_458C_AAEE_86A80A3339F0_.wvu.FilterData" localSheetId="3" hidden="1">'Zasedací místnost 4.21'!$A$2:$J$63</definedName>
    <definedName name="Z_4D0D2B2A_9DF8_458C_AAEE_86A80A3339F0_.wvu.PrintArea" localSheetId="1" hidden="1">Aula!$A$2:$J$144</definedName>
    <definedName name="Z_4D0D2B2A_9DF8_458C_AAEE_86A80A3339F0_.wvu.PrintArea" localSheetId="2" hidden="1">'Zasedací místnost 3.14'!$A$2:$J$62</definedName>
    <definedName name="Z_4D0D2B2A_9DF8_458C_AAEE_86A80A3339F0_.wvu.PrintArea" localSheetId="3" hidden="1">'Zasedací místnost 4.21'!$A$2:$J$63</definedName>
    <definedName name="Z_4D0D2B2A_9DF8_458C_AAEE_86A80A3339F0_.wvu.PrintTitles" localSheetId="1" hidden="1">Aula!$2:$2</definedName>
    <definedName name="Z_4D0D2B2A_9DF8_458C_AAEE_86A80A3339F0_.wvu.PrintTitles" localSheetId="2" hidden="1">'Zasedací místnost 3.14'!$2:$2</definedName>
    <definedName name="Z_4D0D2B2A_9DF8_458C_AAEE_86A80A3339F0_.wvu.PrintTitles" localSheetId="3" hidden="1">'Zasedací místnost 4.21'!$2:$2</definedName>
    <definedName name="Z_663F3EEA_54DF_4CA4_AC64_811AA139A51B_.wvu.FilterData" localSheetId="1" hidden="1">Aula!$A$2:$J$144</definedName>
    <definedName name="Z_663F3EEA_54DF_4CA4_AC64_811AA139A51B_.wvu.FilterData" localSheetId="2" hidden="1">'Zasedací místnost 3.14'!$A$2:$J$62</definedName>
    <definedName name="Z_663F3EEA_54DF_4CA4_AC64_811AA139A51B_.wvu.FilterData" localSheetId="3" hidden="1">'Zasedací místnost 4.21'!$A$2:$J$63</definedName>
    <definedName name="Z_8739B187_5193_4A50_AB3C_AACA053D53F9_.wvu.Cols" localSheetId="1" hidden="1">Aula!#REF!</definedName>
    <definedName name="Z_8739B187_5193_4A50_AB3C_AACA053D53F9_.wvu.Cols" localSheetId="2" hidden="1">'Zasedací místnost 3.14'!#REF!</definedName>
    <definedName name="Z_8739B187_5193_4A50_AB3C_AACA053D53F9_.wvu.Cols" localSheetId="3" hidden="1">'Zasedací místnost 4.21'!#REF!</definedName>
    <definedName name="Z_8739B187_5193_4A50_AB3C_AACA053D53F9_.wvu.FilterData" localSheetId="1" hidden="1">Aula!$A$2:$J$144</definedName>
    <definedName name="Z_8739B187_5193_4A50_AB3C_AACA053D53F9_.wvu.FilterData" localSheetId="2" hidden="1">'Zasedací místnost 3.14'!$A$2:$J$62</definedName>
    <definedName name="Z_8739B187_5193_4A50_AB3C_AACA053D53F9_.wvu.FilterData" localSheetId="3" hidden="1">'Zasedací místnost 4.21'!$A$2:$J$63</definedName>
    <definedName name="Z_C813679C_1F25_4E8B_B995_533787F0CCF2_.wvu.Cols" localSheetId="1" hidden="1">Aula!#REF!</definedName>
    <definedName name="Z_C813679C_1F25_4E8B_B995_533787F0CCF2_.wvu.Cols" localSheetId="2" hidden="1">'Zasedací místnost 3.14'!#REF!</definedName>
    <definedName name="Z_C813679C_1F25_4E8B_B995_533787F0CCF2_.wvu.Cols" localSheetId="3" hidden="1">'Zasedací místnost 4.21'!#REF!</definedName>
    <definedName name="Z_C813679C_1F25_4E8B_B995_533787F0CCF2_.wvu.FilterData" localSheetId="1" hidden="1">Aula!$A$2:$J$144</definedName>
    <definedName name="Z_C813679C_1F25_4E8B_B995_533787F0CCF2_.wvu.FilterData" localSheetId="2" hidden="1">'Zasedací místnost 3.14'!$A$2:$J$62</definedName>
    <definedName name="Z_C813679C_1F25_4E8B_B995_533787F0CCF2_.wvu.FilterData" localSheetId="3" hidden="1">'Zasedací místnost 4.21'!$A$2:$J$63</definedName>
    <definedName name="Z_C813679C_1F25_4E8B_B995_533787F0CCF2_.wvu.PrintArea" localSheetId="1" hidden="1">Aula!$A$2:$J$144</definedName>
    <definedName name="Z_C813679C_1F25_4E8B_B995_533787F0CCF2_.wvu.PrintArea" localSheetId="2" hidden="1">'Zasedací místnost 3.14'!$A$2:$J$62</definedName>
    <definedName name="Z_C813679C_1F25_4E8B_B995_533787F0CCF2_.wvu.PrintArea" localSheetId="3" hidden="1">'Zasedací místnost 4.21'!$A$2:$J$63</definedName>
    <definedName name="Z_C813679C_1F25_4E8B_B995_533787F0CCF2_.wvu.PrintTitles" localSheetId="1" hidden="1">Aula!$2:$2</definedName>
    <definedName name="Z_C813679C_1F25_4E8B_B995_533787F0CCF2_.wvu.PrintTitles" localSheetId="2" hidden="1">'Zasedací místnost 3.14'!$2:$2</definedName>
    <definedName name="Z_C813679C_1F25_4E8B_B995_533787F0CCF2_.wvu.PrintTitles" localSheetId="3" hidden="1">'Zasedací místnost 4.21'!$2:$2</definedName>
    <definedName name="Z_D80F4BCD_90E6_4CF9_BB80_CD28A212AF14_.wvu.Cols" localSheetId="1" hidden="1">Aula!#REF!</definedName>
    <definedName name="Z_D80F4BCD_90E6_4CF9_BB80_CD28A212AF14_.wvu.Cols" localSheetId="2" hidden="1">'Zasedací místnost 3.14'!#REF!</definedName>
    <definedName name="Z_D80F4BCD_90E6_4CF9_BB80_CD28A212AF14_.wvu.Cols" localSheetId="3" hidden="1">'Zasedací místnost 4.21'!#REF!</definedName>
    <definedName name="Z_D80F4BCD_90E6_4CF9_BB80_CD28A212AF14_.wvu.FilterData" localSheetId="1" hidden="1">Aula!$A$2:$J$144</definedName>
    <definedName name="Z_D80F4BCD_90E6_4CF9_BB80_CD28A212AF14_.wvu.FilterData" localSheetId="2" hidden="1">'Zasedací místnost 3.14'!$A$2:$J$62</definedName>
    <definedName name="Z_D80F4BCD_90E6_4CF9_BB80_CD28A212AF14_.wvu.FilterData" localSheetId="3" hidden="1">'Zasedací místnost 4.21'!$A$2:$J$63</definedName>
    <definedName name="Z_D80F4BCD_90E6_4CF9_BB80_CD28A212AF14_.wvu.PrintArea" localSheetId="1" hidden="1">Aula!$A$2:$J$144</definedName>
    <definedName name="Z_D80F4BCD_90E6_4CF9_BB80_CD28A212AF14_.wvu.PrintArea" localSheetId="2" hidden="1">'Zasedací místnost 3.14'!$A$2:$J$62</definedName>
    <definedName name="Z_D80F4BCD_90E6_4CF9_BB80_CD28A212AF14_.wvu.PrintArea" localSheetId="3" hidden="1">'Zasedací místnost 4.21'!$A$2:$J$63</definedName>
    <definedName name="Z_D80F4BCD_90E6_4CF9_BB80_CD28A212AF14_.wvu.PrintTitles" localSheetId="1" hidden="1">Aula!$2:$2</definedName>
    <definedName name="Z_D80F4BCD_90E6_4CF9_BB80_CD28A212AF14_.wvu.PrintTitles" localSheetId="2" hidden="1">'Zasedací místnost 3.14'!$2:$2</definedName>
    <definedName name="Z_D80F4BCD_90E6_4CF9_BB80_CD28A212AF14_.wvu.PrintTitles" localSheetId="3" hidden="1">'Zasedací místnost 4.21'!$2:$2</definedName>
    <definedName name="Z_F18F5723_E1DD_4928_A1A8_38350028BAD1_.wvu.Cols" localSheetId="1" hidden="1">Aula!#REF!</definedName>
    <definedName name="Z_F18F5723_E1DD_4928_A1A8_38350028BAD1_.wvu.Cols" localSheetId="2" hidden="1">'Zasedací místnost 3.14'!#REF!</definedName>
    <definedName name="Z_F18F5723_E1DD_4928_A1A8_38350028BAD1_.wvu.Cols" localSheetId="3" hidden="1">'Zasedací místnost 4.21'!#REF!</definedName>
    <definedName name="Z_F18F5723_E1DD_4928_A1A8_38350028BAD1_.wvu.FilterData" localSheetId="1" hidden="1">Aula!$A$2:$J$2</definedName>
    <definedName name="Z_F18F5723_E1DD_4928_A1A8_38350028BAD1_.wvu.FilterData" localSheetId="2" hidden="1">'Zasedací místnost 3.14'!$A$2:$J$2</definedName>
    <definedName name="Z_F18F5723_E1DD_4928_A1A8_38350028BAD1_.wvu.FilterData" localSheetId="3" hidden="1">'Zasedací místnost 4.21'!$A$2:$J$2</definedName>
    <definedName name="Z_F18F5723_E1DD_4928_A1A8_38350028BAD1_.wvu.PrintArea" localSheetId="1" hidden="1">Aula!$A$2:$J$143</definedName>
    <definedName name="Z_F18F5723_E1DD_4928_A1A8_38350028BAD1_.wvu.PrintArea" localSheetId="2" hidden="1">'Zasedací místnost 3.14'!$A$2:$J$61</definedName>
    <definedName name="Z_F18F5723_E1DD_4928_A1A8_38350028BAD1_.wvu.PrintArea" localSheetId="3" hidden="1">'Zasedací místnost 4.21'!$A$2:$J$62</definedName>
    <definedName name="Z_F18F5723_E1DD_4928_A1A8_38350028BAD1_.wvu.PrintTitles" localSheetId="1" hidden="1">Aula!$2:$2</definedName>
    <definedName name="Z_F18F5723_E1DD_4928_A1A8_38350028BAD1_.wvu.PrintTitles" localSheetId="2" hidden="1">'Zasedací místnost 3.14'!$2:$2</definedName>
    <definedName name="Z_F18F5723_E1DD_4928_A1A8_38350028BAD1_.wvu.PrintTitles" localSheetId="3" hidden="1">'Zasedací místnost 4.21'!$2:$2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18" i="22" l="1"/>
  <c r="J15" i="24" l="1"/>
  <c r="J15" i="23"/>
  <c r="J11" i="24"/>
  <c r="J11" i="23"/>
  <c r="J20" i="24"/>
  <c r="J19" i="24"/>
  <c r="J18" i="24" l="1"/>
  <c r="J6" i="24"/>
  <c r="B13" i="1"/>
  <c r="J25" i="24"/>
  <c r="J24" i="24" s="1"/>
  <c r="J23" i="24"/>
  <c r="J22" i="24"/>
  <c r="J17" i="24"/>
  <c r="J16" i="24" s="1"/>
  <c r="J14" i="24"/>
  <c r="J13" i="24"/>
  <c r="J12" i="24"/>
  <c r="J7" i="24"/>
  <c r="J21" i="24" l="1"/>
  <c r="J5" i="24"/>
  <c r="J9" i="24"/>
  <c r="J10" i="24"/>
  <c r="J19" i="23"/>
  <c r="J9" i="23"/>
  <c r="J8" i="24" l="1"/>
  <c r="J27" i="24" s="1"/>
  <c r="C13" i="1" s="1"/>
  <c r="J6" i="23" l="1"/>
  <c r="J24" i="23" l="1"/>
  <c r="J23" i="23" s="1"/>
  <c r="J22" i="23"/>
  <c r="J21" i="23"/>
  <c r="J17" i="23"/>
  <c r="J16" i="23" s="1"/>
  <c r="J14" i="23"/>
  <c r="J13" i="23"/>
  <c r="J12" i="23"/>
  <c r="J10" i="23"/>
  <c r="J7" i="23"/>
  <c r="J5" i="23" s="1"/>
  <c r="J20" i="23" l="1"/>
  <c r="J8" i="23"/>
  <c r="J18" i="23"/>
  <c r="J26" i="23" l="1"/>
  <c r="C12" i="1" s="1"/>
  <c r="E12" i="1" s="1"/>
  <c r="B12" i="1"/>
  <c r="E13" i="1"/>
  <c r="J12" i="22"/>
  <c r="J89" i="22" l="1"/>
  <c r="J7" i="22" l="1"/>
  <c r="H88" i="22"/>
  <c r="H87" i="22" l="1"/>
  <c r="J87" i="22" l="1"/>
  <c r="H86" i="22" l="1"/>
  <c r="J85" i="22"/>
  <c r="J86" i="22" l="1"/>
  <c r="J80" i="22"/>
  <c r="J79" i="22"/>
  <c r="J78" i="22"/>
  <c r="J77" i="22"/>
  <c r="J76" i="22"/>
  <c r="J75" i="22"/>
  <c r="J67" i="22"/>
  <c r="J64" i="22" l="1"/>
  <c r="J66" i="22"/>
  <c r="J65" i="22"/>
  <c r="J61" i="22"/>
  <c r="J59" i="22"/>
  <c r="J53" i="22" l="1"/>
  <c r="J56" i="22" l="1"/>
  <c r="J55" i="22"/>
  <c r="J54" i="22"/>
  <c r="J51" i="22" l="1"/>
  <c r="J50" i="22"/>
  <c r="J49" i="22"/>
  <c r="J44" i="22" l="1"/>
  <c r="J43" i="22"/>
  <c r="J42" i="22"/>
  <c r="J41" i="22" l="1"/>
  <c r="J40" i="22"/>
  <c r="J39" i="22"/>
  <c r="J38" i="22"/>
  <c r="J37" i="22"/>
  <c r="J36" i="22"/>
  <c r="J35" i="22"/>
  <c r="J32" i="22" l="1"/>
  <c r="J33" i="22" l="1"/>
  <c r="J34" i="22"/>
  <c r="J31" i="22"/>
  <c r="J27" i="22" l="1"/>
  <c r="J22" i="22" l="1"/>
  <c r="J21" i="22"/>
  <c r="J20" i="22"/>
  <c r="J19" i="22"/>
  <c r="J17" i="22" s="1"/>
  <c r="J16" i="22" l="1"/>
  <c r="J15" i="22" l="1"/>
  <c r="J13" i="22" l="1"/>
  <c r="J14" i="22" l="1"/>
  <c r="J11" i="22" l="1"/>
  <c r="J10" i="22" l="1"/>
  <c r="J6" i="22" l="1"/>
  <c r="J9" i="22" l="1"/>
  <c r="J98" i="22" l="1"/>
  <c r="J103" i="22"/>
  <c r="J83" i="22" l="1"/>
  <c r="J82" i="22"/>
  <c r="J81" i="22"/>
  <c r="J74" i="22" s="1"/>
  <c r="J70" i="22" l="1"/>
  <c r="J60" i="22" l="1"/>
  <c r="J58" i="22" s="1"/>
  <c r="J57" i="22" l="1"/>
  <c r="J48" i="22" l="1"/>
  <c r="J28" i="22" l="1"/>
  <c r="J46" i="22"/>
  <c r="J45" i="22"/>
  <c r="J30" i="22" l="1"/>
  <c r="J25" i="22" l="1"/>
  <c r="J24" i="22"/>
  <c r="J26" i="22"/>
  <c r="J105" i="22" l="1"/>
  <c r="J104" i="22"/>
  <c r="J102" i="22"/>
  <c r="J101" i="22"/>
  <c r="J100" i="22"/>
  <c r="J99" i="22"/>
  <c r="J97" i="22"/>
  <c r="J96" i="22"/>
  <c r="J95" i="22"/>
  <c r="J94" i="22"/>
  <c r="J93" i="22"/>
  <c r="J88" i="22" l="1"/>
  <c r="J91" i="22" l="1"/>
  <c r="J90" i="22"/>
  <c r="J84" i="22" l="1"/>
  <c r="J106" i="22"/>
  <c r="J92" i="22" s="1"/>
  <c r="J72" i="22" l="1"/>
  <c r="J71" i="22"/>
  <c r="J73" i="22" l="1"/>
  <c r="J69" i="22" l="1"/>
  <c r="J68" i="22" s="1"/>
  <c r="J52" i="22" l="1"/>
  <c r="J47" i="22" s="1"/>
  <c r="J29" i="22" l="1"/>
  <c r="J23" i="22" s="1"/>
  <c r="J8" i="22" l="1"/>
  <c r="J5" i="22" s="1"/>
  <c r="J63" i="22" l="1"/>
  <c r="J62" i="22" s="1"/>
  <c r="J108" i="22" s="1"/>
  <c r="B11" i="1" l="1"/>
  <c r="C11" i="1" l="1"/>
  <c r="E11" i="1" s="1"/>
  <c r="E14" i="1" s="1"/>
</calcChain>
</file>

<file path=xl/sharedStrings.xml><?xml version="1.0" encoding="utf-8"?>
<sst xmlns="http://schemas.openxmlformats.org/spreadsheetml/2006/main" count="428" uniqueCount="222">
  <si>
    <t>pořadové číslo</t>
  </si>
  <si>
    <t>popis</t>
  </si>
  <si>
    <t>Kč/jednotka bez_DPH</t>
  </si>
  <si>
    <t>počet</t>
  </si>
  <si>
    <t>cena celkem / Kč bez DPH</t>
  </si>
  <si>
    <t>název</t>
  </si>
  <si>
    <t>ks</t>
  </si>
  <si>
    <t>AV TECHNOLOGIE</t>
  </si>
  <si>
    <t>AV TECHNOLOGIE - cena celkem bez DPH:</t>
  </si>
  <si>
    <t>CENA CELKEM BEZ DPH:</t>
  </si>
  <si>
    <t>Množství</t>
  </si>
  <si>
    <t>výrobce</t>
  </si>
  <si>
    <t>cena celkem bez DPH</t>
  </si>
  <si>
    <t>kód v projektu</t>
  </si>
  <si>
    <t>typové označení</t>
  </si>
  <si>
    <t>množstevní jednotka</t>
  </si>
  <si>
    <t>popis pro VŘ</t>
  </si>
  <si>
    <t>Řídicí systém</t>
  </si>
  <si>
    <t>Poznámka 1: Rozpočtované ceny jsou kalkulovány v cenové hladině platné v době dokončení projektové dokumentace.</t>
  </si>
  <si>
    <t>Poznámka 2: Doporučujeme revizi projektové dokumentace, uběhne-li od termínu zpracování projektu do realizace období delší než 12 měsíců.</t>
  </si>
  <si>
    <r>
      <t xml:space="preserve">Poznámka 3: U položek, kde není uvedeno jinak, platí standardní </t>
    </r>
    <r>
      <rPr>
        <b/>
        <u/>
        <sz val="8"/>
        <rFont val="Arial CE"/>
        <charset val="238"/>
      </rPr>
      <t>dvouletá záruka</t>
    </r>
    <r>
      <rPr>
        <b/>
        <sz val="8"/>
        <rFont val="Arial CE"/>
        <charset val="238"/>
      </rPr>
      <t>. V případě odchylného požadavku zadavatele je potřeba uvažovat náklady za rozšíření takové záruky.</t>
    </r>
  </si>
  <si>
    <t>V případě že výrobce na daný produkt poskytuje záruku delší než dva roky, bude uplatněna délka záruky stanovená výrobcem.</t>
  </si>
  <si>
    <t>Zesilovač</t>
  </si>
  <si>
    <t>Signálový extender - vysílač</t>
  </si>
  <si>
    <t>set</t>
  </si>
  <si>
    <t>Mixážní systém</t>
  </si>
  <si>
    <t>Mikrofon bezdrátový</t>
  </si>
  <si>
    <t>Příslušenství rack</t>
  </si>
  <si>
    <t>Ostatní rackové drobné příslušensntí obsahující police, záslepky, šrouby a vyvazovací profily.</t>
  </si>
  <si>
    <t>Rozvodný panel do racku</t>
  </si>
  <si>
    <t>Kontrolér</t>
  </si>
  <si>
    <t>Dotykový panel</t>
  </si>
  <si>
    <t>Stropní držák projektoru</t>
  </si>
  <si>
    <t>Univerzální držák datového projektoru s možností doladění umístění projektoru po instalaci. Bílý komaxit. Nosnost dle použitého projektoru. Včetně tyče pro vnitřní vedení kabeláže.</t>
  </si>
  <si>
    <t>Interface technologie</t>
  </si>
  <si>
    <t>Audio</t>
  </si>
  <si>
    <t xml:space="preserve">Držák pro upevnění ext. antény, závit 3/8". Barva černá. </t>
  </si>
  <si>
    <t>Anténa</t>
  </si>
  <si>
    <t>AV kabeláž</t>
  </si>
  <si>
    <t>Instalace, programování, služby</t>
  </si>
  <si>
    <t>Signálový extender - přijímač</t>
  </si>
  <si>
    <t>Pevné rámové plátno</t>
  </si>
  <si>
    <t>Reproduktorová soustava přední</t>
  </si>
  <si>
    <t>Reproduktorová soustava zadní</t>
  </si>
  <si>
    <t>Sloupová line-array reprosoustava. Minimální parametry: 14x2", min. 300W / 8Ω, citlivost min 95 dB, freq. Rozsah min 80 Hz - 18 kHz, pokrytí min 140°x40° H x V, EQ přepínač, max rozměry do 1100x100x160 mm, vč. polohovatelného nástěnného držáku min ±65° do stran a  min ±15° náklon, bílá barva</t>
  </si>
  <si>
    <t>Mixážní matice s digitálním signálovým processingem, 12 symetrických vstupů / 8 symetrických výstupů, min. 10 vstupů s automatickou eliminací ozvěny (AEC), digitální sběrnice s min. 42 zvukovými kanály s latencí max 0,25ms, min. 6 kontrolních vstupů a  4 logické výstupy, indikační LED pro každý kanál, ethernet pro nastavení, kontrolu a monitoring, RS-232 pro řízení</t>
  </si>
  <si>
    <t>Nabíječka</t>
  </si>
  <si>
    <t>PC katedra</t>
  </si>
  <si>
    <t>Katedra</t>
  </si>
  <si>
    <t>Zdroje signálu, přípojná místa, prezentační displej</t>
  </si>
  <si>
    <t>Přípojné místo do katedry</t>
  </si>
  <si>
    <t>Racková konstrukce</t>
  </si>
  <si>
    <t>Maticový přepínač</t>
  </si>
  <si>
    <t>Kabel audio</t>
  </si>
  <si>
    <t>m</t>
  </si>
  <si>
    <t>Koaxiální kabel</t>
  </si>
  <si>
    <t>Kabel FTP cat.6</t>
  </si>
  <si>
    <t>Konektory</t>
  </si>
  <si>
    <t>Montážní materiál</t>
  </si>
  <si>
    <t>Set konetorů k signálové kabeláži (audio, RJ45, 230V, RS232, atd.)</t>
  </si>
  <si>
    <t>Kabel reproduktorový</t>
  </si>
  <si>
    <t>Kabel pro reproduktory 2x 4 mm2</t>
  </si>
  <si>
    <t>Instalace AV techniky</t>
  </si>
  <si>
    <t>Instalace audio techniky (Reproduktory, Mixážní pult, Mikrofony, Digitální audiomatice)</t>
  </si>
  <si>
    <t>Instalace kabeláže včetně konektorů (Příprava a pokládka kabelového svazku. Konektory: audio, video, řízení, napájení.)</t>
  </si>
  <si>
    <t>Instalace interfacové techniky (Instalace interfacové techniky, přístrojové skříně a rozvaděče. Vyvázání kabeláže a zapojení napájení)</t>
  </si>
  <si>
    <t xml:space="preserve">Instalace řídícího systému (Řídící jednotka, Ovládací prvky, Silové vypínače ovládané z ŘS) </t>
  </si>
  <si>
    <t>Instalace ostatní elektronická zařízení (Interaktivní displej)</t>
  </si>
  <si>
    <t>Další práce (Vykládka/nakládka a stavba lešení. Úklid materiálu, nářadí, likvidace obalů. Pronájem lešení.)</t>
  </si>
  <si>
    <t>Programování a SW práce (Řídící systém, Režimy a předvolby na dotykovém panelu, Programování silových okruhů, Tvorba manuálu pro systém)</t>
  </si>
  <si>
    <t>Programování</t>
  </si>
  <si>
    <t>h</t>
  </si>
  <si>
    <t>IT služby (Instalace a nastavení PC, Instalace a konfigurace SW pro interaktivní zařízení, Konfigurace, Konzultace)</t>
  </si>
  <si>
    <t>Projektový managment (Obhlídky na místě, Konzultace, Kontrolní dny)</t>
  </si>
  <si>
    <t xml:space="preserve">Projektový managment </t>
  </si>
  <si>
    <t>Projektová dokumentace skutečného stavu, příprava, inženýring, předání, školení (Doplnění projektové dokumentace před akcí. Přejímka stavební připravenosti, převzetí místa instalace. Projektová dokumentace skutečného stavu. Předání díla. Zaškolení uživatele. Inženýring - vedení instalace. Systémové testy.)</t>
  </si>
  <si>
    <t>Doprava</t>
  </si>
  <si>
    <t>Doprava zboží a techniků na místo určení.</t>
  </si>
  <si>
    <t>Pasivní sloupová reprosoustava s minimální konfigurací: 4x5" 500W / 8Ω, 45 Hz - 310 Hz , citlivost SPL 87 dB, rozměry do 700x260x465 mm, systémová EQ, vč. nástěnnéhoo držáku, bílá barva</t>
  </si>
  <si>
    <t>Pasivní sloupová line-array reprosoustava s minimální konfigurací: 8x1" + 4x2,25", 500W / 8Ω, 60 Hz - 16 kHz, pokrytí 150°x20° HxV, citlivost SPL 87 dB, rozměry do 990x200x250 mm, systémová EQ, vč. polohovatelného nástěnného držáku ±60° do stran a ±15° náklon, bílá barva</t>
  </si>
  <si>
    <t>Aula 1.02 - AV technika</t>
  </si>
  <si>
    <t>Mikrofon</t>
  </si>
  <si>
    <t>Držák, stojan, úchyt</t>
  </si>
  <si>
    <t>Držák pro upevnění mikrofonní klipsny, barva černá</t>
  </si>
  <si>
    <t>Puškový kondenzátorový mikrofon vč. napájecího modulu, úzce směrová (laloková) superkardioidní charakteristika,  min. rozsah 150Hz - 16kHz, fantomové napájení 35-50V, max. rozměry Ø 25x220mm, vč. mikrofonní klipsny a větrné ochrany</t>
  </si>
  <si>
    <t>Zesilovač pro indukční smyčku (vyhovuje IEC 60849), bezdrátový přenos audio signálu pro nedoslýchavé, Audio vstupy Line/Mic, výstupní výkon pro pokrytí až 600 m2, proudově řízená smyčka</t>
  </si>
  <si>
    <t>Zesilovač indukční smyčky</t>
  </si>
  <si>
    <t>Digital signage displej</t>
  </si>
  <si>
    <t>Prázdný slot celý pro 50x50</t>
  </si>
  <si>
    <t>CAT6 (RJ45), 1/2 slot, Gender-Changer</t>
  </si>
  <si>
    <t>XLR 3-pin Female, 1 slot, letovací</t>
  </si>
  <si>
    <t>Vybavení podlahové krabice</t>
  </si>
  <si>
    <t>Držák</t>
  </si>
  <si>
    <t>Nástěnný držák pro PTZ kameru</t>
  </si>
  <si>
    <t>Maticový přepínač s minimálními parametry: 8x8 HDMI, Podpora standardů HDMI 2.0 a HDCP 2.2. Podpora rozlišení 4K/UHD @ 60 Hz 4:4:4. Vestavěný audio embeder/de-embeder (min. 2x IN, min. 2x OUT). Datový přenos min. 18 Gbps. EDID manager. Ovládání přes přední panel, RS232, nebo LAN.</t>
  </si>
  <si>
    <t>19" hliníková racková konstrukce pro instalaci do katery, výška 12U.</t>
  </si>
  <si>
    <t>19" rozvodný panel 1U 8x230V UTE, přívod 2m, podsvícený vypínač</t>
  </si>
  <si>
    <t>Ventilátor</t>
  </si>
  <si>
    <t>Nábytkový vestavný ventilátor, průtok vzduchu 566 l/min, hlučnost max. 24dB @ 1m, automatická aktivace při cca 30,5° C.</t>
  </si>
  <si>
    <t>Katedra přizpůsobena pro osazení AV techniky (viz výkresová dokumentace). Vnější rozměry katedry š.2400×h.800×v.770mm, otvor pro přípojné místo a touch panel řídicího systému, kabelové průchodky. Katedra osazena 2x uzamykatelnou skříňkou pro AV techniku (včetně 2. uzamykatelného přístupu ze zadní části skříňky). Skříňky vybaveny nasávacími otvory v čele dvířek a otvorem pro instalaci ventilátoru v horní zadní části katedry. Možnost přístupu dnem skříněk do podlahové krabice.  Prostor mezi skříňkami vybaven falešnými uzamykatelnými zády pro možnost umístění části AV technologie a pro vedení kabeláže. Konstrukce nábytku je z oboustranně laminované dřevotřískové desky tloušťky min.19 mm, pracovní deska min. 22 mm, pohledové hrany jsou lepeny min. 2 mm ABS hranou, nepohledové min. 1 mm ABS hranou, lepeny jsou voděodolným PUR lepidlem. Možnost výběru barevného provedení alespoň ze čtyř základních typů dekorů/barev. Cena včetně dopravy a instalace.</t>
  </si>
  <si>
    <t>Switch</t>
  </si>
  <si>
    <t>Komunikační modul</t>
  </si>
  <si>
    <t>Relé</t>
  </si>
  <si>
    <t>Odrušovač</t>
  </si>
  <si>
    <t>Tříkanálová jednotka pro potlačení elektromagnetického rušení pro napětí do min. 275V, 3 RC odrušovací členy pro spínání motorů. Max. 2 DIN.</t>
  </si>
  <si>
    <t>Nástěnný držák displeje</t>
  </si>
  <si>
    <t>Nástěnný fixní držák. Minimální nosnost dle hmotnosti použitého displeje. Standard VESA s roztečí dle použitého  displeje. Možnost horizontálního posunu po instalaci min  +/- 200 mm doleva a doprava. Bezpečném západka obrazovky do držáku.</t>
  </si>
  <si>
    <t>Digital signage - příslušenství</t>
  </si>
  <si>
    <t>Profesionální LCD monitor</t>
  </si>
  <si>
    <t>Ostatní drobný montážní materiál (pásky, hmoždinky, šrouby, lepící pásky, svorky, atd.)</t>
  </si>
  <si>
    <t>Instalace video techniky (Displeje včetně držáků, Projektory včetně držáků, Projekční plochy, Videotechnika)</t>
  </si>
  <si>
    <t>Instalace informačního systému (Instalace přehrávačů, Konfigurace, Instalace SW, Zprovoznění systému, Zaškolení uživatelů)</t>
  </si>
  <si>
    <t>Projekce + zobrazovače</t>
  </si>
  <si>
    <t>Konferenční datový projektor s minimálními parametry: technologie laser + 1 DLP, rozlišení min. 4K (3840 x 2400 pixels).,  výkon  min. 10 000 center lumenů, kontrast min. 25 000 : 1, obrazové vstupy min. 2x HDMI, DP, RS232 pro ovládání, hmotnost max. 30 kg, Lens shift (vertikální + horizontální), možnosT výměnných objektivů. V ceně projektoru objektiv s min. projekčním rozsahem 1,4-2:1 Hlučnost max 36dB v Normal módu. Příkon max 600W. Podpora SDM.</t>
  </si>
  <si>
    <t>Velkoformátové pevné rámové plátno. Projekční povrch Matte white nebo obdobný se ziskem min. 1, rozměr obrazu 500x282cm, černý rámeček. Včetně kotvícího materiálu a úhelníků pro možnost odsazené plátna od čelní stěny před nosný sloup.</t>
  </si>
  <si>
    <t>Projektor 4K</t>
  </si>
  <si>
    <t>Stropní držák displeje</t>
  </si>
  <si>
    <t>Stropní držák pro výše uvedený monitor s možností náklonu min -20°. Minimální nosnost dle hmotnosti použitého displeje, možnost natočení. Standard VESA s roztečí dle použitého displeje. Možnost doladění výšky a vodováhy pro instalaci. Bezpečném západka obrazovky do držáku. Včetně tyče s délkou 150cm s možností zkrácení.</t>
  </si>
  <si>
    <t>EDID manažer</t>
  </si>
  <si>
    <t>EDID a HDCP manažer s min. parametry: Podpora standardů HDMI 1.4, HDCP 1.4, DVI 1.0. Podpora rozlišení 1920x1080@60Hz/4:4:4, 4096x2048@30Hz/4:4:4 nebo 60Hz/4:2:0 (300MHz). Emulace EDID z paměti nebo z načtených dat ze zobrazovače. Možnost zapnutí/vypnutí EDID na vstupu. Přednastavené EDID data. Možnost načtení vlastního EDID a jeho uložení do paměti.</t>
  </si>
  <si>
    <t>Interaktivní displej</t>
  </si>
  <si>
    <t>Interaktivní displej s úhlopříčkou min. 75" (190cm) a rozlišením obrazu 4K UHD. Dotyková technologie umožňuje odlišit dotyk prstem (pro ovládání) a popisovačem (pro psaní). Součástí displeje musí být počítačový modul s minimálními parametry 6GB RAM a 32GB, který obsahuje aplikaci pro psaní na bílé ploše a prohlížeč webových stránek. Pro připojení má displej minimálně konektory HDMI a USB, bezdrátovou konektivitu Wifi (2,4 i 5GHz) a Bluetooth (min. verze 4.2) a slot pro integraci plnohodnotého učitelského PC. Zařízení musí mít certifikaci ENERGY STAR. HDMI OUT výstupní konektor.</t>
  </si>
  <si>
    <t>Mobilní stojan</t>
  </si>
  <si>
    <t>Elektricky výškově nastavitelný mobilní stojan. Kolečka s brzdou. Rozsah pohybu 950 mm. Min. nosnost dle váhy interaktivního displeje. Pojistka proti přiskřípnutí.</t>
  </si>
  <si>
    <t>Monitor s mi. parametry: viditelná uhlopříčka min. 27 palců 68,5 cm, panelu IPS, matný, antireflexní, LED podsvícení, Flicker Free, rozlišení 3840 x 2160, min. pozorovací úhel 178° vodorovně, 178° svisle, jas min. 350 cd/m2, kontrastní poměr min. 10 000 000 : 1 dynamický, doba odezvy max. 5 ms, video vstupy min. HDMI, DisplayPort, USB-C (DisplayPort 1.4) + funkce dock do 100W, výškově nastavitelný stojan</t>
  </si>
  <si>
    <t>Monitor katedra</t>
  </si>
  <si>
    <t>Profesionální LCD monitor s min. parametry: 65” IPS panel, rozlišení 3840 x 2160, jas min. 500cd/m2, provoz min. 16/7, orientace landscape a portrait, 4x HDMI, RS232C, RJ45, USB-C, USB-A, microSD slot, vestavěná WiFi a BT, USB Media Player, HTML prohlížeč, Android OS, integrované reproduktory min. 2x 10W, software pro jednoduchou správu a distribuci obsahu, podpora barevné kalibrace</t>
  </si>
  <si>
    <t>Digital signage - přehrávače</t>
  </si>
  <si>
    <t>Aplikace k digital signage přehrávačům pro vytváření, správ a distribuci digitálního obsahu na zobrazovač, umožnuje dohled a správu přehrávačů, podpora video formátů, obrázků, html…</t>
  </si>
  <si>
    <t>micro SD karta pro digital signage přehrávače, UHS-I Class Speed U1, 32GB, vhodná do provozních prostor, odolná vůdčí prostředí od -40°C do 85°C, včetně adaptéru na SD formát</t>
  </si>
  <si>
    <t>Přehrávač podporující zobrazení min 4K obrazu, možnost vytvoření více zónového obsahu s videem, obrázky, RSSFeed či HTML, obsahuje širokou škálu rozhraní např. RS-232 pro řízení zobrazovačů, 12-pin GPIO pro vytváření interaktivních obsahu za pomoci čidel, senzoru, umožňující vytvořit dynamický obsah, možnost synchronizace jednotlivých zón, přehrávač bez otočných součásti a s pasivním chlazením, podpora 4K@60Hz, formáty zobrazení H.265, H.264(MPEG-4, Part 10), MPEG-2, MPEG-1, .ts, .mpg, .vob, .mov, .mp4, .m2ts, BMP, JPEG, PNG, MP2, MP3, AAC, and WAV (průchozí AC3), podpora HTML5, uložiště dat microSD karta, součástí dodávky SW pro správu obsahu včetně vzdálené zprávy v lokální sítí, USB-A, GPIO, RS-232, 3.5mm audio výstup, HDMI 2.0a výstup, Gigabit Ethernet, M.2 slot pro Wifi/BT</t>
  </si>
  <si>
    <t>Koncový zesilovač, min. parametry: 4x 600W_70/100V a 8/4Ω, 4x 300W_2/16Ω, DSP, směrování vstupů, EQ, limiter, max. hluk chlazení 54 dBA SPL@1m, odstup signál/šum &gt;105 dB, vzdálená správa a dohled</t>
  </si>
  <si>
    <t>Dante rozšíření</t>
  </si>
  <si>
    <t>Připojení mix. matice k Dante síti</t>
  </si>
  <si>
    <t>Eliminátor zpětné vazby</t>
  </si>
  <si>
    <t>Dvoukanálový eliminátor zpětné vazby, min. 24 filtrů / kanál</t>
  </si>
  <si>
    <t>Dante - min. 2x USB vstup a 2x USB výstup, napájení PoE</t>
  </si>
  <si>
    <t>Dante převodník</t>
  </si>
  <si>
    <t>Dante switch</t>
  </si>
  <si>
    <t>Dante switch s min. parametry: 10 portový Gigabit řízený přepínač, 8x Gigabit metal + 2x Gigabit combo (metal/SFP), propustnost min. 20 Gbps, rychlost přesměrování až 14.88Mpps, 8 portů PoE+ 802.3at (30W) - Power budget min. 77W, IPv6, 802.3az (Green), L2 Multicast, Link agregace, VLAN, QoS,fanless</t>
  </si>
  <si>
    <t>UHF digitální dvojitý přijímač bezdrátových mikrofonů, modulace SPD, SeDAC nebo FSK, přenosné přeladitelné pásmo min. 590 - 630 MHz, latence max. 3,8 ms, systémová spektrální analýza, frekvenční rozsah 30 Hz-19 kHz, diverzitní příjem, kódování přenosu min. 448 bit nebo AES 256, 2x XLR symetrický výstup, 1x Dante výstup (48kHz), celkové harmonické zkreslení ≤ 0.03%, min. 3500 přeladitelných freq. v jednom zařízení, filtr nízkých frekvencí, IR nastavení vysílač -&gt; přijímač, 19" rack uchycení</t>
  </si>
  <si>
    <t>Mikrofonní hlava</t>
  </si>
  <si>
    <t>UHF digitální ruční vysílač s dynamickou mikrofonní vložkou, kardioida nebo užší, citlivost min. 2,4mV/Pa, modulace SPD, SeDAC nebo FSK, UHF přenosné přeladitelné pásmo min. 40MHz, frekvenční rozsah 70 Hz-16 kHz, trvalý výkon min. 25 mW,  kódování přenosu min. 448 bit nebo AES 256, celkové harmonické zkreslení ≤ 0.03%, min. 3500 přeladitelných freq. v jednom zařízení, provoz min. 5,5 hodin, možnost využití AA baterií, váha max. 500g bez baterií</t>
  </si>
  <si>
    <t>UHF digitální kapesní vysílač, modulace SPD, SeDAC nebo FSK, UHF přenosné přeladitelné pásmo min. 40MHz, frekvenční rozsah min. 450 Hz-17 kHz, trvalý výkon min. 25 mW,  kódování přenosu min. 448 bit nebo AES 256, celkové harmonické zkreslení ≤ 0.03%, min. 3500 přeladitelných freq. v jednom zařízení, provoz min. 6,5 hodin, možnost využití AA baterií, váha max. 150g bez baterií</t>
  </si>
  <si>
    <t>Náhlavní mikrofon s kardioidní charakteristikou, min. 100Hz-16 kHz,  systémový konektor</t>
  </si>
  <si>
    <t>Dvojitá systémová nabíječka vč. orig. akumulátorů a příp. adaptérů pro nabíjení ve vysílači</t>
  </si>
  <si>
    <t>Externí všesměrová anténa, s minimální konfigurací:520 - 700 MHz, výstup BNC, 50 ohm, dodávka vč. klipsny pro připevnění na držák.</t>
  </si>
  <si>
    <t>Anténní rozbočovač s minimální konfigurací: 2x 1:4, aktivní, vč. napájení přijímačů po ant. kabelu, min. 500 - 700 MHz, impedance 50 Ω, 19" úchyty, napájecí zdroj, výška 1U.</t>
  </si>
  <si>
    <t>Anténní rozbočovač</t>
  </si>
  <si>
    <t>Sestava stolního mikrofonního pole min. parametry: 4 mikrofonní výstupy, automix, individuální nastavení mikrofonu, přepínatelná charakteristika, redukce hluku (klimatizace a spol.), 200 Hz - 12 kHz, Dante, PoE, velikost max. 180 x 180 x 70 mm, černé provedení</t>
  </si>
  <si>
    <t>Zápustný držák pro stolní mikrofonní pole, vč. antivibrační vložky, černé provedení</t>
  </si>
  <si>
    <t>Mikrofon do katedry pro VCF</t>
  </si>
  <si>
    <t>Zápustný držák</t>
  </si>
  <si>
    <t>PC katedra - dodávka investora</t>
  </si>
  <si>
    <t>PTZ kamery + příslušenství pro VCF</t>
  </si>
  <si>
    <t>Bezdrátový přepínač</t>
  </si>
  <si>
    <t>USB tlačítko</t>
  </si>
  <si>
    <r>
      <t xml:space="preserve">Přídavné USB-C tlačítko pro výše uvedený systém. </t>
    </r>
    <r>
      <rPr>
        <sz val="10"/>
        <rFont val="Arial"/>
        <family val="2"/>
        <charset val="238"/>
      </rPr>
      <t>Komunikace mezi USB tlačítkem a přepínačem je šifrována a chráněna digitálním certifikátem</t>
    </r>
  </si>
  <si>
    <t>Přídavný odkládací držák na stůl pro tlačítka k uložení až 4 USB tlačítek. Provedení v černém matném plastu. Balení neobsahuje USB tlačítka</t>
  </si>
  <si>
    <t>Bezdrátový konferenční přepínač pro sdílení obrazu a zvuku ze zařízení typu notebook, smartphone, tablet na displej nebo projektor. K notebooku lze bezdrátově připojit rovněž USB konferenční periferie typu webkamera, soundbar, mikrofon kompatibilní s vybranými konferenčními aplikacemi (MS Teams, Skype, Zoom, Webex, aj.). Sdílení lze spustit z USB tlačítka nebo mobilní aplikace prostřednictvím integrovaného WiFi access pointu v přepínači. Obraz z mobilních zařízení je sdílen pomocí aplikace nebo zrcadlení plochy (AirPlay, Google Cast, Miracast R2). Vzdálená správa přes webové rozhraní nebo aplikaci. Zařízení je certifikováno ISO 27001 - řízení bezpečnosti informací. Komunikace mezi USB tlačítkem a přepínačem je šifrována a chráněna digitálním certifikátem. Minimální technické parametry: video výstup 4K UHD (3840*2160) @ 30Hz. HDMI 1.4b, integrovaný WiFi access point 2,4 nebo 5 GHz, 1x USB-C tlačítko v balení, podporované OS Windows 7 a vyšší (64bit), MacOS 10.12 a vyšší, Android 9.0 a vyšší , iOS 10.0 a vyšší. Výstupy: 1x HDMI, 1x USB, 1x Ethernet RJ45.</t>
  </si>
  <si>
    <t>Hliníkové nebo kovové přípojné místo s víkem pro instalaci do desky stolu s 2x 230V zásuvkou krycí nohou + navíjecí modulem s kladkami pro 4 kabely. V sadě navíjecí HDMI, USB, USB-C a LAN CAT6 kabel.</t>
  </si>
  <si>
    <t>Instalační box do podlahové krabice</t>
  </si>
  <si>
    <t>Instalační modul GB3 pro podlah. krabice pro 6 polovičních nebo 3 plné sloty</t>
  </si>
  <si>
    <t>Nástěnné přípojné místo</t>
  </si>
  <si>
    <t>Nástěné přípojné místo v kombinaci 2x RJ45 CAT6.</t>
  </si>
  <si>
    <t>Videokamera</t>
  </si>
  <si>
    <t>Motorizovaná profersionální otočná kamera s funkcí PTZ s min. parametry: Obrazový senzor: min. 1/2.5-type 4K MOS. Výstupní rozlišení: z HDMI min. UHD 4K 25p/30p 3840 x 2160 (2160p), z IP streamu max. FHD 1920x1080. Objektiv: F1.8 - F4, záběr 74,1° (FOV), min. 24x optický zoom, digitální zoom, světelnost 3 lx (při F1.8). Výstupní terminály: HDMI (v1.4), Ethernet, RS-422, MIC/Line in, USB. Funkce: Podpora NDI®|HX version 2, IP stream H.264/265 (RTMP/RTMPS), výstupní signál současně z HDMI i IP stream. PoE+ napájení. Bílá barva</t>
  </si>
  <si>
    <t>Převodník HDMI/USB</t>
  </si>
  <si>
    <t>Capture USB 3.0 karta, 1xHDMI vstup s embedovaným audiem, min. vstupní rozlišení 2048x2160, Plug-And-Play.</t>
  </si>
  <si>
    <t>Extender pro přenos HDMI po kabelu CATx - Vysílač. Minimální parametry: Podpora standardů HDBase-T, HDMI 1.4a, HDCP 2.2. Podpora 4K/UHD@60Hz 4:2:0. Přenos 1920x1200 a 1080p/60 na 100 m, přenos 4K/UHD na 70 m, Přenos RS-232 (obousměrně) a IR příkazů. HDCP kompatibilní. Podpora přenosu EDID, CEC, 3D. PoCc napájení přijímače po CATx kabelu.</t>
  </si>
  <si>
    <t>Extender pro přenos HDMI po kabelu CATx - Přijímač. Minimální parametry: Podpora standardů HDBase-T, HDMI 1.4a, HDCP 2.2. Podpora 4K/UHD@60Hz 4:2:0. Přenos 1920x1200 a 1080p/60 na 100 m, přenos 4K/UHD na 70 m. Přenos RS-232 (obousměrně) a IR příkazů. HDCP kompatibilní. Podpora přenosu EDID, CEC, 3D. PoCc napájení přijímače po CATx kabelu.</t>
  </si>
  <si>
    <t>Kombinovaný přepínač</t>
  </si>
  <si>
    <t>Extender HDBaseT + USB</t>
  </si>
  <si>
    <t>Extender HDMI a USB na vzdálenost min. 70m po UTP kabelu (HDBT). Sestava vysílače a přijímače. Rozlišení 4K/UHD do 40m. HDCP 2.2. Podpora 4K/UHD 60 Hz 4:2:0. Vysílač napájen přijímačem přes PoE.</t>
  </si>
  <si>
    <r>
      <t>Dotykový panel drátový vestavný. Minimální t</t>
    </r>
    <r>
      <rPr>
        <sz val="10"/>
        <rFont val="Arial"/>
        <family val="2"/>
        <charset val="238"/>
      </rPr>
      <t xml:space="preserve">echnické parametry panelu: úhlopříčka 10" 16:9, rozlišení 1280x800, 32-bitové barvy, kapacitní dotykový IPS displej, vestavěné reproduktory a mikrofon, vestavěný světelný a pohybový senzor, IP komunikace, napájení přes PoE, provedení v masivním hliníkovém šasi. Instalace do běžné elektro krabice KU68. </t>
    </r>
  </si>
  <si>
    <t>Aplikace</t>
  </si>
  <si>
    <t>Aplikace pro emulaci dotykového panelu a kontroléru. Kompatibilní s operačním systémem min. Apple iOS 7.0 a vyšší, Android OS 4.1 a vyšší, Windows PC OS 7 a vyšší. 1 licence.</t>
  </si>
  <si>
    <t>Tablet</t>
  </si>
  <si>
    <t>Tablet s min. parametry: min. 10.2palcový (úhlopříčně) Multi‑Touch displej IPS 2160 × 1620, šesti jádrový procesor,  paměť 3GB, uložiště 64GB, WiFi a/b/g/n/​ac, Bluetooth 4.2, přední 12Mpx kamera, zadní fotoaparát 8 Mpix s rozlišením 1080p, snímač okolního osvětlení, čtečka otisku prstů, vestavěná dobíjecí baterie s výdrží až 10 hodin</t>
  </si>
  <si>
    <r>
      <t>Převodník RS-232/485, automatický poloduplexní provoz, indikace směru přenosu,napájení z jednotek</t>
    </r>
    <r>
      <rPr>
        <sz val="10"/>
        <rFont val="Arial"/>
        <family val="2"/>
        <charset val="238"/>
      </rPr>
      <t>. Minimální technická specifikace: Napájení: Z modulů po sběrnici nebo externě 7.5 - 24 V DC/100mA, Přenosová rychlost min.: 19200 bitů/s, Vstupní/výstupní konektory: RS232 – 9 pin D konektor dutinky nebo svorky, RS485 - 2x konektor RJ-11-4, max. 2 DIN</t>
    </r>
  </si>
  <si>
    <r>
      <t>Šestikanálové relé jednotka pro spínání zátěží do min. 10A, min. 6 nezávislých bezpotenciálových přepínacích výstupů, řízení po sběrnici</t>
    </r>
    <r>
      <rPr>
        <sz val="10"/>
        <rFont val="Arial"/>
        <family val="2"/>
        <charset val="238"/>
      </rPr>
      <t xml:space="preserve"> a externími tlačítky, testovací tlačítka na čelním panelu, programovatelné parametry pro každé relé (odezva na vstup, zpožděné zapnutí/vypnutí, paměť, sekvence pro ovládání motorů), indikace napájení a stavu relé. Minimální technická specifikace: Napájecí napětí: 230V / 50/60Hz, 50 mA, Počet spínaných výstupů: 6, Maximální zátěž: 230V/10A každý výstup při odporové zátěži, max. 6 DIN</t>
    </r>
  </si>
  <si>
    <t>Krátká kabeláž</t>
  </si>
  <si>
    <t>Krátká propojovací AV kabeláž 1-10m (audio, video, řízení, USB, patch cordy)</t>
  </si>
  <si>
    <t>Stíněný kabel CAT6 s LSOH pláštěm. Nejvyšší podporovaný protokol  - 1000BaseT, 1000BaseTX. Stínění - fólie kolem všech 4 párů. Šířka pásma - 250 MHz. Jednotlivé páry odděleny plastovým křížem. AWG23</t>
  </si>
  <si>
    <t>Symetrický stíněný audio mono kabel, instalační</t>
  </si>
  <si>
    <t>Koaxialní  kabel pro RF signály. Impedance 50 ohm. FRNC-FlameRetardant-NonHalogen. Použití pro antény systémů Sennheiser nad 10 m, pro AKG nad 25 m</t>
  </si>
  <si>
    <t>Konferenční datový projektor s minimálními parametry: technologie laser + 1 DLP, rozlišení min. 4K (3840 x 2400 pixels).,  výkon  min. 12 000 center lumenů, kontrast min. 25 000 : 1, obrazové vstupy min. 2x HDMI, DP, RS232 pro ovládání, hmotnost max. 30 kg, Lens shift (vertikální + horizontální), možnosT výměnných objektivů. V ceně projektoru objektiv s min. projekčním rozsahem 1,4-2:1 Hlučnost max 38dB v Normal módu. Příkon max 700W. Podpora SDM.</t>
  </si>
  <si>
    <t>Instalace speciální techniky (Videokonference nastavení)</t>
  </si>
  <si>
    <t>Zasedací místnost 3.14 - AV technika</t>
  </si>
  <si>
    <t>Zobrazovače</t>
  </si>
  <si>
    <t>Nástěnný fixní držák. Minimální nosnost dle hmotnosti použitého displeje. Standard VESA s roztečí dle použitého  displeje. Možnost horizontálního posunu po instalaci min  +/- 200 mm doleva a doprava. Možnost doladění výšky a vodováhy pro instalaci. Bezpečném západka obrazovky do držáku.</t>
  </si>
  <si>
    <t>Zdroje signálů</t>
  </si>
  <si>
    <t>Přípojné místo stůl</t>
  </si>
  <si>
    <t>Přípojné místo stůl - dobíjecí</t>
  </si>
  <si>
    <t>Nerezové/hliníkové přípojné místo  pro instalaci do desky stolu, včetně krycí nohy pod desku stolu. Vybavení 3x FRENCH zásuvka, USB-C/A 60W, QI.</t>
  </si>
  <si>
    <r>
      <t xml:space="preserve">Přídavné USB-C tlačítko pro systémy ClickShare C-5 a C10. </t>
    </r>
    <r>
      <rPr>
        <sz val="10"/>
        <rFont val="Arial"/>
        <family val="2"/>
        <charset val="238"/>
      </rPr>
      <t>Komunikace mezi USB tlačítkem a přepínačem je šifrována a chráněna digitálním certifikátem</t>
    </r>
  </si>
  <si>
    <t>Přídavný odkládací držák na stůl pro tlačítka ClickShare k uložení až 4 USB tlačítek pro řadu CS, CSE a CX. Provedení v černém matném plastu. Balení neobsahuje USB tlačítka</t>
  </si>
  <si>
    <t>Řídicí systém - centrální ovládání AV techniky</t>
  </si>
  <si>
    <t>Malé řídicí systémy</t>
  </si>
  <si>
    <t>Videokonferenční systém</t>
  </si>
  <si>
    <t>AV kabeláž + příslušenství</t>
  </si>
  <si>
    <t>Instalace a služby</t>
  </si>
  <si>
    <t>Instalace</t>
  </si>
  <si>
    <t>LCD profesionální displej s min. parametry úhlopříčka min. 86”, rozlišení 3840 x 2160, haze min. 3%, jas min. 330nit, kontrast min. 1200:1, odezva max. 5ms, provoz min. 16/7, orientace landscape, 3x HDMI, USB, LAN, RS232, integrované reproduktory min. 2x 8W, vzdálený monitoring a správa.</t>
  </si>
  <si>
    <t>Nerezové/hliníkové přípojné místo s víkem pro instalaci do desky stolu, včetně krycí nohy pod desku stolu. Kabeláž a 230V zásuvky uschovány pod víkem. Vybavení 2x 230V zásuvka. Pull-Out kladkový systém pro instalaci 4 vytahovacích kabelů (součástí vytahovací kabely HDMI + USB a USB-C). Volný prostor pro instalci klávesnice řídicího systému. Možnost barevného provedení černá, stříbrná, bílá (bude zvoleno dle požadavku investora).</t>
  </si>
  <si>
    <t>VCF systém</t>
  </si>
  <si>
    <t>VCF systém - dodávka investora</t>
  </si>
  <si>
    <t>Instalace AV techniky, AV kabeláže, nastavení systému, nastavení audio systému, programování řídicího systému, nastavení IT techniky, zaškolení, likvidace obalů, projektový management, kontrolní dny, koordinace, dokumentace skutečného stavu, systémové testy, včetně dopravy.</t>
  </si>
  <si>
    <t>Zasedací místnost 4.21 - AV technika</t>
  </si>
  <si>
    <t>LCD profesionální displej s min. parametry: s uhlopříčkou min. 98", IPS s LED podsvícením, rozlišení 3840 x 2160, haze min. 28%, jas min. 500nit, kontrast min. 1200:1, odezva max. 8ms, provoz 24/7, orientace landscape/portrait, 3x HDMI, 1x DP, USB, LAN, RS232, media player, tloušťka max. 90mm, integrované reproduktory min. 2x 8W</t>
  </si>
  <si>
    <t>Příslušenství videokonference</t>
  </si>
  <si>
    <t>Konferenční USB PTZ kamera</t>
  </si>
  <si>
    <t>Konferenční USB PTZ kamera s min. parametry: Motoricky ovládaná PTZ kamera. Využití pro videokonference typu MS Teams, Google Meet, Webex apod. k připojení přes USB k laptopu nebo počítači. Minimální Parametry kamery: objektiv F3,9 mm-47,3 mm s 12x optickým a 6x digitálním zoomem se záběrem min. 58° horizontálně, obrazový čip min. 2 MP, rozlišení min. fullHD, rozsah motorického ovládání min. P&amp;T +/- 170°, 90° nahoru, 30° dolů, min. 10 pozic předvoleb. Funkce pro optimalizaci záběru na základě detekce obličeje. Kompenzace protisvětla. WDR. Videostreaming H.264 přes LAN rozhraní. Ovládání kamery přes dálkový ovladač. Vstupy: 1x USB, 1x RS232, 1x RJ45 (LAN).  Balení obsahuje napájecí adaptér, USB kabel, dálkový ovladač, držák na stěnu</t>
  </si>
  <si>
    <t>USB soundbar s min. parametry: Integrovaný reproduktor a mikrofonní pole určený k připojení k libovolné videokonferenční aplikaci, min. 2 stolní externí mikrofony pro lepší pokrtytí. Vhodné využití v místnostech střední velikosti. Min. specifikace konferenčního soundbaru: vestavěné reprouktory o výkonu min. 2x 20W a mikrofonní pole s dosahem min. 8 metrů, pokrytí 180º, funkce DSP (redukce ozvěn a okolního hluku), připojení soundbaru ke kodeku přes USB. Bezdrátové přípojení přes Bluetooth. 2 stolní externí  mikrofony s kabelem.  Tlačítka na panelu pro ovládání hlasitosti, ztlumení (mute), zap/vyp.</t>
  </si>
  <si>
    <t>Interaktivní displej s úhlopříčkou min. 86" (218cm) a rozlišením obrazu 4K UHD. Dotyková technologie umožňuje odlišit dotyk prstem (pro ovládání) a popisovačem (pro psaní). Součástí displeje musí být počítačový modul s minimálními parametry 6GB RAM a 32GB, který obsahuje aplikaci pro psaní na bílé ploše a prohlížeč webových stránek. Pro připojení má displej minimálně konektory HDMI a USB, bezdrátovou konektivitu Wifi (2,4 i 5GHz) a Bluetooth (min. verze 4.2) a slot pro integraci plnohodnotého učitelského PC. Zařízení musí mít certifikaci ENERGY STAR. HDMI OUT výstupní konektor.</t>
  </si>
  <si>
    <t>Profesionální LCD monitor s min. parametry: 50” IPS panel, rozlišení 3840 x 2160, jas min.500cd/m2, provoz min. 16/7, orientace landscape a portrait, 3x HDMI, RS232C, RJ45, USB, microSD slot, vestavěná WiFi a BT, USB Media Player, HTML prohlížeč, Android OS, integrované reproduktory min. 2x 10W, software pro jednoduchou správu a distribuci obsahu, podpora barevné kalibrace</t>
  </si>
  <si>
    <t>Rozšíření mix matice 8 mic/line symetrických vstupů, fantomové napájení, digitální sběrnice s min. 42 zvukovými kanály s latencí max 0,25ms, vč. externího napájecího zdroje</t>
  </si>
  <si>
    <t>Kombinovaný maticový přepínač 4x2 s min. parametry: Podpora rozlišení max. 4K@60Hz at 4:4:4. Podpora standardu HDMI 2.0, HDCP 2.2. Víceúčelový maticový přepínač s funkcí USB-C 4K Video, Audio, Data USB + LAN, a Power Delivery 2x 30W. Jednotlivé signálové vrstvy jsou zpracovávány samostatně a skrze webové rozhraní nebo řídicí systém je lze ovládat a konfigurovat. Napájení Power Delivery a Data LAN jsou v USB-C vstupu k dispozici stále pro připojení počítače bez ohledu na zvolený vstup. Přepínač je na výstupu vybaven USB 3.1 Gen 1 hubem na nějž jsou přepínány signály z USB-C a USB-B vstupů. Přepínač disponuje EDID manažerem a CEC kontrolérem. Podpora funkce autoswitch pro automatické přepínání aktivního vstupu (konfigurovatelná priorita). Technické parametry: Vstupy: 2x USB-C DP Alternate Mode (Video, Audio, Data USB + LAN, a Power Delivery), 2x HDMI, 2x USB-B, 3x RJ45 Ethernet (100BaseT, Control, Utility, Config). Výstupy: 2x HDMI, 4x USB-A, 1x audio, RS232.</t>
  </si>
  <si>
    <t>Kontrolér řídicího systému. Technické parametry kontroléru: 2GB RAM, 4x RS232/485 obousměrný, 8x univerzální port (digital I/O, IR, RS out), 2x relé, 1x LAN, programování v jazyce XPL2, vestavěný webový server. Napájecí zdroj je součástí balení  nebo PoE (802.3af)</t>
  </si>
  <si>
    <t>Kontrolér řídicího systému. Minimální technické parametry kontroléru: 256MB RAM, 3x RS232/485 obousměrný, 8x univerzální port (digital I/O, IR, RS out), 1x LAN, vestavěný webový server. Napájecí zdroj je součástí balení  nebo PoE (802.3af)</t>
  </si>
  <si>
    <t>Malý řídící systém s klávesnicí, řídící jednotkou a příslušenstvím pro instalaci do přípojného místa velikosti 55 x 55 mm, 8x tlačítko s indikační LED ovládanou programově, popis tlačítek pomocí potištěné folie, řízení: 1x Bi-directional serial RS-232/485, 4x univerzální port (digital I/O, IR, RS232), 2x rele, Wired 10/100 BaseT LAN, Web server a Admin Web stránky pro nastavení, RAM LPDDR 64 MB, flash 256 MB, kovové provedení, barva: signální bílá RAL9003</t>
  </si>
  <si>
    <t>Switch přímo určený do zakomponování systémové distribuce školy od výrobce HPE Aruba s min. parametry: HPE Aruba Networking CX 6200F 24G Class 4 PoE 4SFP 370W Switch (S0M82A) + 2 SFP+ Singlemode LC duplex 10km.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</si>
</sst>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quot;Kč&quot;* #,##0.00_);_(&quot;Kč&quot;* \(#,##0.00\);_(&quot;Kč&quot;* &quot;-&quot;??_);_(@_)"/>
    <numFmt numFmtId="165" formatCode="#,##0\ &quot;Kč&quot;"/>
    <numFmt numFmtId="166" formatCode="_-* #,##0\ &quot;Kč&quot;_-;\-* #,##0\ &quot;Kč&quot;_-;_-* &quot;-&quot;??\ &quot;Kč&quot;_-;_-@_-"/>
    <numFmt numFmtId="167" formatCode="_-* #,##0\ [$€-484]_-;\-* #,##0\ [$€-484]_-;_-* &quot;-&quot;\ [$€-484]_-;_-@_-"/>
  </numFmts>
  <fonts count="23" x14ac:knownFonts="1">
    <font>
      <sz val="10"/>
      <name val="Arial CE"/>
      <family val="2"/>
      <charset val="238"/>
    </font>
    <font>
      <sz val="11"/>
      <color theme="1"/>
      <name val="Calibri"/>
      <family val="2"/>
      <charset val="238"/>
      <scheme val="minor"/>
    </font>
    <font>
      <sz val="11"/>
      <color theme="1"/>
      <name val="Calibri"/>
      <family val="2"/>
      <charset val="238"/>
      <scheme val="minor"/>
    </font>
    <font>
      <b/>
      <sz val="22"/>
      <name val="Arial CE"/>
      <family val="2"/>
      <charset val="238"/>
    </font>
    <font>
      <sz val="10"/>
      <name val="Arial CE"/>
      <charset val="238"/>
    </font>
    <font>
      <sz val="10"/>
      <color indexed="10"/>
      <name val="Arial CE"/>
      <charset val="238"/>
    </font>
    <font>
      <b/>
      <sz val="10"/>
      <color indexed="10"/>
      <name val="Arial CE"/>
      <charset val="238"/>
    </font>
    <font>
      <sz val="10"/>
      <name val="Arial CE"/>
      <family val="2"/>
      <charset val="238"/>
    </font>
    <font>
      <sz val="10"/>
      <color rgb="FFFF0000"/>
      <name val="Arial CE"/>
      <charset val="238"/>
    </font>
    <font>
      <sz val="12"/>
      <name val="Arial CE"/>
      <family val="2"/>
      <charset val="238"/>
    </font>
    <font>
      <b/>
      <sz val="10"/>
      <name val="Arial CE"/>
      <charset val="238"/>
    </font>
    <font>
      <i/>
      <sz val="10"/>
      <name val="Arial CE"/>
      <charset val="238"/>
    </font>
    <font>
      <b/>
      <sz val="14"/>
      <name val="Arial CE"/>
      <charset val="238"/>
    </font>
    <font>
      <b/>
      <sz val="8"/>
      <name val="Arial CE"/>
      <charset val="238"/>
    </font>
    <font>
      <b/>
      <u/>
      <sz val="8"/>
      <name val="Arial CE"/>
      <charset val="238"/>
    </font>
    <font>
      <sz val="10"/>
      <color rgb="FFFF0000"/>
      <name val="Arial CE"/>
      <family val="2"/>
      <charset val="238"/>
    </font>
    <font>
      <u/>
      <sz val="10"/>
      <color indexed="12"/>
      <name val="Arial CE"/>
      <charset val="238"/>
    </font>
    <font>
      <sz val="11"/>
      <name val="Calibri"/>
      <family val="2"/>
      <scheme val="minor"/>
    </font>
    <font>
      <b/>
      <sz val="22"/>
      <color rgb="FFFF0000"/>
      <name val="Arial CE"/>
      <charset val="238"/>
    </font>
    <font>
      <b/>
      <sz val="12"/>
      <color rgb="FFFF0000"/>
      <name val="Arial CE"/>
      <charset val="238"/>
    </font>
    <font>
      <sz val="10"/>
      <name val="Arial"/>
      <family val="2"/>
      <charset val="238"/>
    </font>
    <font>
      <sz val="14"/>
      <name val="Arial CE"/>
      <charset val="238"/>
    </font>
    <font>
      <b/>
      <sz val="14"/>
      <color rgb="FFFF0000"/>
      <name val="Arial CE"/>
      <charset val="238"/>
    </font>
  </fonts>
  <fills count="8">
    <fill>
      <patternFill patternType="none"/>
    </fill>
    <fill>
      <patternFill patternType="gray125"/>
    </fill>
    <fill>
      <patternFill patternType="solid">
        <fgColor indexed="22"/>
        <bgColor indexed="31"/>
      </patternFill>
    </fill>
    <fill>
      <patternFill patternType="solid">
        <fgColor theme="2" tint="-9.9978637043366805E-2"/>
        <bgColor indexed="64"/>
      </patternFill>
    </fill>
    <fill>
      <patternFill patternType="solid">
        <fgColor rgb="FF92D050"/>
        <bgColor indexed="64"/>
      </patternFill>
    </fill>
    <fill>
      <patternFill patternType="solid">
        <fgColor rgb="FFFFFF00"/>
        <bgColor indexed="64"/>
      </patternFill>
    </fill>
    <fill>
      <patternFill patternType="solid">
        <fgColor theme="9" tint="0.79998168889431442"/>
        <bgColor indexed="64"/>
      </patternFill>
    </fill>
    <fill>
      <patternFill patternType="solid">
        <fgColor theme="4"/>
        <bgColor indexed="64"/>
      </patternFill>
    </fill>
  </fills>
  <borders count="1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thin">
        <color indexed="64"/>
      </bottom>
      <diagonal/>
    </border>
    <border>
      <left style="thin">
        <color auto="1"/>
      </left>
      <right style="medium">
        <color auto="1"/>
      </right>
      <top/>
      <bottom style="medium">
        <color auto="1"/>
      </bottom>
      <diagonal/>
    </border>
    <border>
      <left/>
      <right/>
      <top/>
      <bottom style="medium">
        <color indexed="64"/>
      </bottom>
      <diagonal/>
    </border>
    <border>
      <left style="medium">
        <color indexed="64"/>
      </left>
      <right/>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indexed="64"/>
      </left>
      <right/>
      <top style="thin">
        <color indexed="64"/>
      </top>
      <bottom style="thin">
        <color indexed="64"/>
      </bottom>
      <diagonal/>
    </border>
    <border>
      <left/>
      <right style="thin">
        <color auto="1"/>
      </right>
      <top/>
      <bottom style="medium">
        <color auto="1"/>
      </bottom>
      <diagonal/>
    </border>
    <border>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s>
  <cellStyleXfs count="16">
    <xf numFmtId="0" fontId="0" fillId="0" borderId="0"/>
    <xf numFmtId="0" fontId="7" fillId="0" borderId="0"/>
    <xf numFmtId="164" fontId="7" fillId="0" borderId="0" applyFont="0" applyFill="0" applyBorder="0" applyAlignment="0" applyProtection="0"/>
    <xf numFmtId="0" fontId="2" fillId="0" borderId="0"/>
    <xf numFmtId="0" fontId="2" fillId="0" borderId="0"/>
    <xf numFmtId="164" fontId="4" fillId="0" borderId="0" applyFont="0" applyFill="0" applyBorder="0" applyAlignment="0" applyProtection="0"/>
    <xf numFmtId="0" fontId="7" fillId="0" borderId="0"/>
    <xf numFmtId="0" fontId="4" fillId="0" borderId="0"/>
    <xf numFmtId="0" fontId="4" fillId="0" borderId="0"/>
    <xf numFmtId="164" fontId="4" fillId="0" borderId="0" applyFont="0" applyFill="0" applyBorder="0" applyAlignment="0" applyProtection="0"/>
    <xf numFmtId="9" fontId="4" fillId="0" borderId="0" applyFont="0" applyFill="0" applyBorder="0" applyAlignment="0" applyProtection="0"/>
    <xf numFmtId="0" fontId="16" fillId="0" borderId="0" applyNumberFormat="0" applyFill="0" applyBorder="0" applyAlignment="0" applyProtection="0">
      <alignment vertical="top"/>
      <protection locked="0"/>
    </xf>
    <xf numFmtId="164" fontId="4" fillId="0" borderId="0" applyFont="0" applyFill="0" applyBorder="0" applyAlignment="0" applyProtection="0"/>
    <xf numFmtId="0" fontId="17" fillId="0" borderId="0"/>
    <xf numFmtId="0" fontId="1" fillId="0" borderId="0"/>
    <xf numFmtId="0" fontId="16" fillId="0" borderId="0" applyNumberFormat="0" applyFill="0" applyBorder="0" applyAlignment="0" applyProtection="0">
      <alignment vertical="top"/>
      <protection locked="0"/>
    </xf>
  </cellStyleXfs>
  <cellXfs count="134">
    <xf numFmtId="0" fontId="0" fillId="0" borderId="0" xfId="0"/>
    <xf numFmtId="0" fontId="4" fillId="0" borderId="0" xfId="0" applyFont="1" applyAlignment="1">
      <alignment horizontal="center" vertical="center"/>
    </xf>
    <xf numFmtId="0" fontId="5" fillId="0" borderId="0" xfId="0" applyFont="1" applyAlignment="1">
      <alignment horizontal="left" vertical="center" wrapText="1"/>
    </xf>
    <xf numFmtId="0" fontId="5" fillId="0" borderId="0" xfId="0" applyFont="1" applyAlignment="1">
      <alignment horizontal="center" vertical="center"/>
    </xf>
    <xf numFmtId="0" fontId="6" fillId="0" borderId="0" xfId="0" applyFont="1" applyAlignment="1">
      <alignment horizontal="center" vertical="center" wrapText="1"/>
    </xf>
    <xf numFmtId="0" fontId="5" fillId="0" borderId="0" xfId="0" applyFont="1" applyAlignment="1">
      <alignment horizontal="left" vertical="top"/>
    </xf>
    <xf numFmtId="0" fontId="9" fillId="0" borderId="0" xfId="0" applyFont="1"/>
    <xf numFmtId="0" fontId="4" fillId="0" borderId="0" xfId="0" applyFont="1" applyAlignment="1">
      <alignment horizontal="center" vertical="center" wrapText="1"/>
    </xf>
    <xf numFmtId="0" fontId="10" fillId="0" borderId="3" xfId="0" applyFont="1" applyBorder="1" applyAlignment="1">
      <alignment horizontal="center" vertical="center" wrapText="1" shrinkToFit="1"/>
    </xf>
    <xf numFmtId="0" fontId="10" fillId="0" borderId="4" xfId="0" applyFont="1" applyBorder="1" applyAlignment="1">
      <alignment horizontal="center" vertical="center" wrapText="1" shrinkToFit="1"/>
    </xf>
    <xf numFmtId="165" fontId="10" fillId="0" borderId="5" xfId="0" applyNumberFormat="1" applyFont="1" applyBorder="1" applyAlignment="1">
      <alignment horizontal="center" vertical="top" wrapText="1" shrinkToFit="1"/>
    </xf>
    <xf numFmtId="164" fontId="4" fillId="0" borderId="0" xfId="2" applyFont="1" applyAlignment="1">
      <alignment horizontal="center" vertical="center" wrapText="1"/>
    </xf>
    <xf numFmtId="0" fontId="13" fillId="0" borderId="0" xfId="0" applyFont="1" applyAlignment="1">
      <alignment horizontal="left" vertical="top"/>
    </xf>
    <xf numFmtId="0" fontId="4" fillId="0" borderId="0" xfId="0" applyFont="1" applyProtection="1">
      <protection locked="0"/>
    </xf>
    <xf numFmtId="0" fontId="4" fillId="0" borderId="10" xfId="0" applyFont="1" applyBorder="1" applyAlignment="1">
      <alignment horizontal="center" vertical="top" wrapText="1" shrinkToFit="1"/>
    </xf>
    <xf numFmtId="0" fontId="4" fillId="0" borderId="10" xfId="0" applyFont="1" applyBorder="1" applyAlignment="1" applyProtection="1">
      <alignment horizontal="center" vertical="top" wrapText="1" shrinkToFit="1"/>
      <protection locked="0"/>
    </xf>
    <xf numFmtId="0" fontId="4" fillId="0" borderId="10" xfId="0" applyFont="1" applyBorder="1" applyAlignment="1" applyProtection="1">
      <alignment horizontal="center" vertical="top" textRotation="90" wrapText="1" shrinkToFit="1"/>
      <protection locked="0"/>
    </xf>
    <xf numFmtId="0" fontId="10" fillId="4" borderId="15" xfId="0" applyFont="1" applyFill="1" applyBorder="1" applyAlignment="1" applyProtection="1">
      <alignment horizontal="left" vertical="center"/>
      <protection locked="0"/>
    </xf>
    <xf numFmtId="0" fontId="12" fillId="4" borderId="11" xfId="0" applyFont="1" applyFill="1" applyBorder="1" applyAlignment="1" applyProtection="1">
      <alignment horizontal="left" vertical="top" wrapText="1" shrinkToFit="1"/>
      <protection locked="0"/>
    </xf>
    <xf numFmtId="0" fontId="12" fillId="4" borderId="11" xfId="0" applyFont="1" applyFill="1" applyBorder="1" applyAlignment="1" applyProtection="1">
      <alignment horizontal="left" vertical="top"/>
      <protection locked="0"/>
    </xf>
    <xf numFmtId="0" fontId="15" fillId="0" borderId="0" xfId="0" applyFont="1" applyProtection="1">
      <protection locked="0"/>
    </xf>
    <xf numFmtId="0" fontId="8" fillId="0" borderId="0" xfId="0" applyFont="1" applyProtection="1">
      <protection locked="0"/>
    </xf>
    <xf numFmtId="0" fontId="4" fillId="0" borderId="10" xfId="0" applyFont="1" applyBorder="1" applyAlignment="1">
      <alignment horizontal="center" vertical="center" wrapText="1"/>
    </xf>
    <xf numFmtId="0" fontId="19" fillId="0" borderId="0" xfId="0" applyFont="1" applyAlignment="1">
      <alignment horizontal="center" vertical="center"/>
    </xf>
    <xf numFmtId="0" fontId="19" fillId="0" borderId="0" xfId="0" applyFont="1" applyAlignment="1">
      <alignment horizontal="left" vertical="center"/>
    </xf>
    <xf numFmtId="0" fontId="18" fillId="0" borderId="8" xfId="0" applyFont="1" applyBorder="1" applyAlignment="1">
      <alignment horizontal="center" vertical="center"/>
    </xf>
    <xf numFmtId="0" fontId="15" fillId="0" borderId="0" xfId="0" applyFont="1" applyAlignment="1" applyProtection="1">
      <alignment wrapText="1"/>
      <protection locked="0"/>
    </xf>
    <xf numFmtId="1" fontId="15" fillId="0" borderId="0" xfId="0" applyNumberFormat="1" applyFont="1" applyProtection="1">
      <protection locked="0"/>
    </xf>
    <xf numFmtId="166" fontId="15" fillId="0" borderId="0" xfId="0" applyNumberFormat="1" applyFont="1" applyProtection="1">
      <protection locked="0"/>
    </xf>
    <xf numFmtId="0" fontId="12" fillId="0" borderId="6" xfId="0" applyFont="1" applyBorder="1" applyAlignment="1" applyProtection="1">
      <alignment horizontal="center" wrapText="1"/>
      <protection locked="0"/>
    </xf>
    <xf numFmtId="0" fontId="4" fillId="0" borderId="0" xfId="0" applyFont="1" applyAlignment="1">
      <alignment horizontal="left" vertical="center" wrapText="1"/>
    </xf>
    <xf numFmtId="0" fontId="10" fillId="0" borderId="0" xfId="0" applyFont="1" applyAlignment="1">
      <alignment horizontal="center" vertical="center" wrapText="1"/>
    </xf>
    <xf numFmtId="0" fontId="4" fillId="0" borderId="0" xfId="0" applyFont="1" applyAlignment="1">
      <alignment horizontal="left" vertical="top"/>
    </xf>
    <xf numFmtId="0" fontId="4" fillId="0" borderId="0" xfId="0" applyFont="1" applyAlignment="1">
      <alignment horizontal="left" vertical="top" wrapText="1"/>
    </xf>
    <xf numFmtId="0" fontId="4" fillId="0" borderId="10" xfId="0" applyFont="1" applyBorder="1" applyAlignment="1">
      <alignment vertical="center" wrapText="1"/>
    </xf>
    <xf numFmtId="0" fontId="4" fillId="0" borderId="13" xfId="0" applyFont="1" applyBorder="1" applyAlignment="1">
      <alignment horizontal="center" vertical="center" wrapText="1"/>
    </xf>
    <xf numFmtId="165" fontId="4" fillId="0" borderId="10" xfId="0" applyNumberFormat="1" applyFont="1" applyBorder="1" applyAlignment="1">
      <alignment horizontal="right" vertical="center" wrapText="1"/>
    </xf>
    <xf numFmtId="165" fontId="4" fillId="0" borderId="14" xfId="0" applyNumberFormat="1" applyFont="1" applyBorder="1" applyAlignment="1">
      <alignment horizontal="right" vertical="center" wrapText="1"/>
    </xf>
    <xf numFmtId="165" fontId="10" fillId="0" borderId="7" xfId="0" applyNumberFormat="1" applyFont="1" applyBorder="1" applyAlignment="1">
      <alignment horizontal="right" vertical="center"/>
    </xf>
    <xf numFmtId="0" fontId="8" fillId="0" borderId="12" xfId="0" applyFont="1" applyBorder="1" applyProtection="1">
      <protection locked="0"/>
    </xf>
    <xf numFmtId="0" fontId="8" fillId="0" borderId="12" xfId="0" applyFont="1" applyBorder="1" applyAlignment="1" applyProtection="1">
      <alignment wrapText="1"/>
      <protection locked="0"/>
    </xf>
    <xf numFmtId="1" fontId="8" fillId="0" borderId="12" xfId="0" applyNumberFormat="1" applyFont="1" applyBorder="1" applyProtection="1">
      <protection locked="0"/>
    </xf>
    <xf numFmtId="0" fontId="10" fillId="0" borderId="15" xfId="0" applyFont="1" applyBorder="1" applyAlignment="1" applyProtection="1">
      <alignment horizontal="left" vertical="center"/>
      <protection locked="0"/>
    </xf>
    <xf numFmtId="0" fontId="12" fillId="0" borderId="11" xfId="0" applyFont="1" applyBorder="1" applyAlignment="1" applyProtection="1">
      <alignment horizontal="left" vertical="top" wrapText="1" shrinkToFit="1"/>
      <protection locked="0"/>
    </xf>
    <xf numFmtId="0" fontId="12" fillId="0" borderId="11" xfId="0" applyFont="1" applyBorder="1" applyAlignment="1" applyProtection="1">
      <alignment horizontal="left" vertical="top"/>
      <protection locked="0"/>
    </xf>
    <xf numFmtId="0" fontId="11" fillId="0" borderId="10" xfId="0" applyFont="1" applyBorder="1" applyAlignment="1" applyProtection="1">
      <alignment horizontal="center" vertical="center" wrapText="1"/>
      <protection locked="0"/>
    </xf>
    <xf numFmtId="0" fontId="12" fillId="3" borderId="11" xfId="0" applyFont="1" applyFill="1" applyBorder="1" applyAlignment="1" applyProtection="1">
      <alignment horizontal="left" vertical="top" wrapText="1" shrinkToFit="1"/>
      <protection locked="0"/>
    </xf>
    <xf numFmtId="0" fontId="12" fillId="3" borderId="11" xfId="0" applyFont="1" applyFill="1" applyBorder="1" applyAlignment="1" applyProtection="1">
      <alignment horizontal="left" vertical="top"/>
      <protection locked="0"/>
    </xf>
    <xf numFmtId="0" fontId="4" fillId="0" borderId="10" xfId="0" applyFont="1" applyBorder="1"/>
    <xf numFmtId="0" fontId="4" fillId="0" borderId="10" xfId="0" applyFont="1" applyBorder="1" applyAlignment="1">
      <alignment horizontal="left" vertical="center" wrapText="1"/>
    </xf>
    <xf numFmtId="0" fontId="4" fillId="0" borderId="10" xfId="0" applyFont="1" applyBorder="1" applyAlignment="1">
      <alignment vertical="center"/>
    </xf>
    <xf numFmtId="0" fontId="4" fillId="0" borderId="10" xfId="3" applyFont="1" applyBorder="1" applyAlignment="1">
      <alignment vertical="center" wrapText="1" shrinkToFit="1"/>
    </xf>
    <xf numFmtId="166" fontId="4" fillId="0" borderId="10" xfId="2" applyNumberFormat="1" applyFont="1" applyBorder="1" applyAlignment="1" applyProtection="1">
      <alignment vertical="center"/>
      <protection locked="0"/>
    </xf>
    <xf numFmtId="0" fontId="4" fillId="0" borderId="0" xfId="0" applyFont="1"/>
    <xf numFmtId="0" fontId="4" fillId="0" borderId="10" xfId="0" applyFont="1" applyBorder="1" applyAlignment="1">
      <alignment horizontal="left" vertical="center" wrapText="1" shrinkToFit="1"/>
    </xf>
    <xf numFmtId="0" fontId="4" fillId="0" borderId="10" xfId="11" applyFont="1" applyBorder="1" applyAlignment="1" applyProtection="1">
      <alignment horizontal="left" vertical="center" wrapText="1" shrinkToFit="1"/>
    </xf>
    <xf numFmtId="166" fontId="4" fillId="0" borderId="10" xfId="2" applyNumberFormat="1" applyFont="1" applyBorder="1" applyAlignment="1" applyProtection="1">
      <alignment horizontal="right" vertical="center"/>
      <protection locked="0"/>
    </xf>
    <xf numFmtId="0" fontId="4" fillId="0" borderId="10" xfId="11" applyFont="1" applyFill="1" applyBorder="1" applyAlignment="1" applyProtection="1">
      <alignment horizontal="left" vertical="center" wrapText="1" shrinkToFit="1"/>
    </xf>
    <xf numFmtId="166" fontId="4" fillId="0" borderId="10" xfId="2" applyNumberFormat="1" applyFont="1" applyFill="1" applyBorder="1" applyAlignment="1" applyProtection="1">
      <alignment horizontal="right" vertical="center"/>
      <protection locked="0"/>
    </xf>
    <xf numFmtId="0" fontId="4" fillId="0" borderId="10" xfId="3" applyFont="1" applyBorder="1" applyAlignment="1">
      <alignment vertical="center" wrapText="1"/>
    </xf>
    <xf numFmtId="0" fontId="4" fillId="0" borderId="10" xfId="8" applyBorder="1" applyAlignment="1" applyProtection="1">
      <alignment horizontal="left" vertical="center" wrapText="1"/>
      <protection locked="0"/>
    </xf>
    <xf numFmtId="0" fontId="4" fillId="0" borderId="10" xfId="0" applyFont="1" applyBorder="1" applyAlignment="1" applyProtection="1">
      <alignment horizontal="center" vertical="center" wrapText="1"/>
      <protection locked="0"/>
    </xf>
    <xf numFmtId="166" fontId="4" fillId="0" borderId="10" xfId="2" applyNumberFormat="1" applyFont="1" applyFill="1" applyBorder="1" applyAlignment="1" applyProtection="1">
      <alignment horizontal="center" vertical="center"/>
      <protection locked="0"/>
    </xf>
    <xf numFmtId="0" fontId="4" fillId="6" borderId="10" xfId="0" applyFont="1" applyFill="1" applyBorder="1" applyAlignment="1">
      <alignment horizontal="left" vertical="center" wrapText="1"/>
    </xf>
    <xf numFmtId="0" fontId="4" fillId="6" borderId="10" xfId="11" applyFont="1" applyFill="1" applyBorder="1" applyAlignment="1" applyProtection="1">
      <alignment horizontal="left" vertical="center" wrapText="1" shrinkToFit="1"/>
    </xf>
    <xf numFmtId="0" fontId="4" fillId="6" borderId="10" xfId="0" applyFont="1" applyFill="1" applyBorder="1" applyAlignment="1">
      <alignment horizontal="left" vertical="center" wrapText="1" shrinkToFit="1"/>
    </xf>
    <xf numFmtId="0" fontId="4" fillId="6" borderId="10" xfId="0" applyFont="1" applyFill="1" applyBorder="1" applyAlignment="1">
      <alignment horizontal="center" vertical="center" wrapText="1"/>
    </xf>
    <xf numFmtId="166" fontId="4" fillId="6" borderId="10" xfId="2" applyNumberFormat="1" applyFont="1" applyFill="1" applyBorder="1" applyAlignment="1" applyProtection="1">
      <alignment horizontal="right" vertical="center"/>
      <protection locked="0"/>
    </xf>
    <xf numFmtId="166" fontId="4" fillId="0" borderId="10" xfId="2" applyNumberFormat="1" applyFont="1" applyBorder="1" applyAlignment="1" applyProtection="1">
      <alignment horizontal="center" vertical="center"/>
      <protection locked="0"/>
    </xf>
    <xf numFmtId="166" fontId="4" fillId="0" borderId="10" xfId="2" applyNumberFormat="1" applyFont="1" applyFill="1" applyBorder="1" applyAlignment="1" applyProtection="1">
      <alignment vertical="center"/>
      <protection locked="0"/>
    </xf>
    <xf numFmtId="0" fontId="0" fillId="0" borderId="10" xfId="0" applyBorder="1" applyAlignment="1" applyProtection="1">
      <alignment horizontal="center" vertical="center" wrapText="1"/>
      <protection locked="0"/>
    </xf>
    <xf numFmtId="0" fontId="4" fillId="0" borderId="10" xfId="8" applyBorder="1" applyAlignment="1" applyProtection="1">
      <alignment horizontal="center" vertical="center" wrapText="1"/>
      <protection locked="0"/>
    </xf>
    <xf numFmtId="166" fontId="4" fillId="0" borderId="10" xfId="9" applyNumberFormat="1" applyFont="1" applyBorder="1" applyAlignment="1" applyProtection="1">
      <alignment horizontal="center" vertical="center"/>
      <protection locked="0"/>
    </xf>
    <xf numFmtId="0" fontId="4" fillId="5" borderId="10" xfId="8" applyFill="1" applyBorder="1" applyAlignment="1" applyProtection="1">
      <alignment horizontal="left" vertical="center" wrapText="1"/>
      <protection locked="0"/>
    </xf>
    <xf numFmtId="0" fontId="4" fillId="5" borderId="10" xfId="3" applyFont="1" applyFill="1" applyBorder="1" applyAlignment="1">
      <alignment vertical="center" wrapText="1" shrinkToFit="1"/>
    </xf>
    <xf numFmtId="0" fontId="4" fillId="5" borderId="10" xfId="8" applyFill="1" applyBorder="1" applyAlignment="1" applyProtection="1">
      <alignment horizontal="center" vertical="center" wrapText="1"/>
      <protection locked="0"/>
    </xf>
    <xf numFmtId="166" fontId="4" fillId="5" borderId="10" xfId="9" applyNumberFormat="1" applyFont="1" applyFill="1" applyBorder="1" applyAlignment="1" applyProtection="1">
      <alignment horizontal="center" vertical="center"/>
      <protection locked="0"/>
    </xf>
    <xf numFmtId="166" fontId="4" fillId="5" borderId="10" xfId="2" applyNumberFormat="1" applyFont="1" applyFill="1" applyBorder="1" applyAlignment="1" applyProtection="1">
      <alignment vertical="center"/>
      <protection locked="0"/>
    </xf>
    <xf numFmtId="0" fontId="4" fillId="0" borderId="10" xfId="0" applyFont="1" applyBorder="1" applyAlignment="1" applyProtection="1">
      <alignment horizontal="left" vertical="center" wrapText="1"/>
      <protection locked="0"/>
    </xf>
    <xf numFmtId="0" fontId="4" fillId="0" borderId="10" xfId="14" applyFont="1" applyBorder="1" applyAlignment="1">
      <alignment vertical="center" wrapText="1" shrinkToFit="1"/>
    </xf>
    <xf numFmtId="0" fontId="20" fillId="0" borderId="10" xfId="0" applyFont="1" applyBorder="1"/>
    <xf numFmtId="0" fontId="20" fillId="0" borderId="0" xfId="0" applyFont="1"/>
    <xf numFmtId="0" fontId="4" fillId="0" borderId="10" xfId="0" applyFont="1" applyBorder="1" applyAlignment="1">
      <alignment horizontal="left" vertical="center"/>
    </xf>
    <xf numFmtId="0" fontId="20" fillId="0" borderId="10" xfId="0" applyFont="1" applyBorder="1" applyAlignment="1">
      <alignment horizontal="center" vertical="center" wrapText="1"/>
    </xf>
    <xf numFmtId="166" fontId="0" fillId="0" borderId="10" xfId="2" applyNumberFormat="1" applyFont="1" applyBorder="1" applyAlignment="1" applyProtection="1">
      <alignment horizontal="center" vertical="center"/>
      <protection locked="0"/>
    </xf>
    <xf numFmtId="166" fontId="4" fillId="0" borderId="10" xfId="5" applyNumberFormat="1" applyFont="1" applyBorder="1" applyAlignment="1" applyProtection="1">
      <alignment horizontal="center" vertical="center"/>
      <protection locked="0"/>
    </xf>
    <xf numFmtId="0" fontId="0" fillId="0" borderId="10" xfId="0" applyBorder="1"/>
    <xf numFmtId="0" fontId="0" fillId="0" borderId="10" xfId="0" applyBorder="1" applyAlignment="1">
      <alignment horizontal="left" vertical="center"/>
    </xf>
    <xf numFmtId="0" fontId="0" fillId="0" borderId="10" xfId="0" applyBorder="1" applyAlignment="1">
      <alignment horizontal="left" vertical="center" wrapText="1" shrinkToFit="1"/>
    </xf>
    <xf numFmtId="0" fontId="4" fillId="0" borderId="10" xfId="11" applyFont="1" applyBorder="1" applyAlignment="1" applyProtection="1">
      <alignment horizontal="left" vertical="center" wrapText="1"/>
    </xf>
    <xf numFmtId="0" fontId="0" fillId="0" borderId="10" xfId="0" applyBorder="1" applyAlignment="1">
      <alignment horizontal="center" vertical="center" wrapText="1"/>
    </xf>
    <xf numFmtId="166" fontId="0" fillId="0" borderId="10" xfId="5" applyNumberFormat="1" applyFont="1" applyBorder="1" applyAlignment="1" applyProtection="1">
      <alignment horizontal="center" vertical="center"/>
      <protection locked="0"/>
    </xf>
    <xf numFmtId="166" fontId="0" fillId="0" borderId="10" xfId="0" applyNumberFormat="1" applyBorder="1" applyAlignment="1">
      <alignment horizontal="center" vertical="center"/>
    </xf>
    <xf numFmtId="167" fontId="4" fillId="0" borderId="0" xfId="0" applyNumberFormat="1" applyFont="1" applyAlignment="1" applyProtection="1">
      <alignment horizontal="left" vertical="center"/>
      <protection locked="0"/>
    </xf>
    <xf numFmtId="0" fontId="0" fillId="0" borderId="0" xfId="0" applyProtection="1">
      <protection locked="0"/>
    </xf>
    <xf numFmtId="0" fontId="4" fillId="6" borderId="10" xfId="0" applyFont="1" applyFill="1" applyBorder="1" applyAlignment="1">
      <alignment vertical="center"/>
    </xf>
    <xf numFmtId="0" fontId="4" fillId="6" borderId="10" xfId="14" applyFont="1" applyFill="1" applyBorder="1" applyAlignment="1">
      <alignment vertical="center" wrapText="1" shrinkToFit="1"/>
    </xf>
    <xf numFmtId="166" fontId="4" fillId="6" borderId="10" xfId="2" applyNumberFormat="1" applyFont="1" applyFill="1" applyBorder="1" applyAlignment="1" applyProtection="1">
      <alignment vertical="center"/>
      <protection locked="0"/>
    </xf>
    <xf numFmtId="0" fontId="4" fillId="0" borderId="10" xfId="4" applyFont="1" applyBorder="1" applyAlignment="1">
      <alignment vertical="center" wrapText="1"/>
    </xf>
    <xf numFmtId="0" fontId="20" fillId="0" borderId="10" xfId="0" applyFont="1" applyBorder="1" applyAlignment="1">
      <alignment horizontal="left" vertical="center" wrapText="1" shrinkToFit="1"/>
    </xf>
    <xf numFmtId="0" fontId="0" fillId="0" borderId="10" xfId="0" applyBorder="1" applyAlignment="1">
      <alignment horizontal="left" vertical="center" wrapText="1"/>
    </xf>
    <xf numFmtId="166" fontId="0" fillId="0" borderId="10" xfId="2" applyNumberFormat="1" applyFont="1" applyBorder="1" applyAlignment="1" applyProtection="1">
      <alignment horizontal="left" vertical="center"/>
      <protection locked="0"/>
    </xf>
    <xf numFmtId="0" fontId="21" fillId="0" borderId="0" xfId="0" applyFont="1" applyProtection="1">
      <protection locked="0"/>
    </xf>
    <xf numFmtId="0" fontId="12" fillId="0" borderId="0" xfId="0" applyFont="1" applyAlignment="1" applyProtection="1">
      <alignment vertical="center"/>
      <protection locked="0"/>
    </xf>
    <xf numFmtId="0" fontId="21" fillId="0" borderId="0" xfId="0" applyFont="1" applyAlignment="1" applyProtection="1">
      <alignment wrapText="1"/>
      <protection locked="0"/>
    </xf>
    <xf numFmtId="1" fontId="21" fillId="0" borderId="0" xfId="0" applyNumberFormat="1" applyFont="1" applyProtection="1">
      <protection locked="0"/>
    </xf>
    <xf numFmtId="166" fontId="12" fillId="0" borderId="0" xfId="0" applyNumberFormat="1" applyFont="1" applyAlignment="1" applyProtection="1">
      <alignment horizontal="right" vertical="center"/>
      <protection locked="0"/>
    </xf>
    <xf numFmtId="0" fontId="12" fillId="4" borderId="18" xfId="0" applyFont="1" applyFill="1" applyBorder="1" applyAlignment="1" applyProtection="1">
      <alignment horizontal="left" vertical="top" wrapText="1" shrinkToFit="1"/>
      <protection locked="0"/>
    </xf>
    <xf numFmtId="0" fontId="12" fillId="0" borderId="18" xfId="0" applyFont="1" applyBorder="1" applyAlignment="1" applyProtection="1">
      <alignment horizontal="left" vertical="top" wrapText="1" shrinkToFit="1"/>
      <protection locked="0"/>
    </xf>
    <xf numFmtId="166" fontId="12" fillId="3" borderId="18" xfId="0" applyNumberFormat="1" applyFont="1" applyFill="1" applyBorder="1" applyAlignment="1" applyProtection="1">
      <alignment horizontal="right" vertical="top" wrapText="1" shrinkToFit="1"/>
      <protection locked="0"/>
    </xf>
    <xf numFmtId="0" fontId="10" fillId="7" borderId="15" xfId="0" applyFont="1" applyFill="1" applyBorder="1" applyAlignment="1" applyProtection="1">
      <alignment horizontal="left" vertical="center"/>
      <protection locked="0"/>
    </xf>
    <xf numFmtId="0" fontId="12" fillId="7" borderId="11" xfId="0" applyFont="1" applyFill="1" applyBorder="1" applyAlignment="1" applyProtection="1">
      <alignment horizontal="left" vertical="top" wrapText="1" shrinkToFit="1"/>
      <protection locked="0"/>
    </xf>
    <xf numFmtId="0" fontId="12" fillId="7" borderId="11" xfId="0" applyFont="1" applyFill="1" applyBorder="1" applyAlignment="1" applyProtection="1">
      <alignment horizontal="left" vertical="top"/>
      <protection locked="0"/>
    </xf>
    <xf numFmtId="0" fontId="12" fillId="7" borderId="18" xfId="0" applyFont="1" applyFill="1" applyBorder="1" applyAlignment="1" applyProtection="1">
      <alignment horizontal="left" vertical="top" wrapText="1" shrinkToFit="1"/>
      <protection locked="0"/>
    </xf>
    <xf numFmtId="0" fontId="22" fillId="0" borderId="6" xfId="0" applyFont="1" applyBorder="1" applyAlignment="1" applyProtection="1">
      <alignment horizontal="center" wrapText="1"/>
      <protection locked="0"/>
    </xf>
    <xf numFmtId="0" fontId="12" fillId="3" borderId="11" xfId="0" applyFont="1" applyFill="1" applyBorder="1" applyAlignment="1" applyProtection="1">
      <alignment horizontal="left" vertical="center"/>
      <protection locked="0"/>
    </xf>
    <xf numFmtId="0" fontId="12" fillId="3" borderId="11" xfId="0" applyFont="1" applyFill="1" applyBorder="1" applyAlignment="1" applyProtection="1">
      <alignment horizontal="left" vertical="center" wrapText="1" shrinkToFit="1"/>
      <protection locked="0"/>
    </xf>
    <xf numFmtId="166" fontId="12" fillId="3" borderId="18" xfId="0" applyNumberFormat="1" applyFont="1" applyFill="1" applyBorder="1" applyAlignment="1" applyProtection="1">
      <alignment horizontal="right" vertical="center" wrapText="1" shrinkToFit="1"/>
      <protection locked="0"/>
    </xf>
    <xf numFmtId="0" fontId="4" fillId="0" borderId="10" xfId="14" applyFont="1" applyBorder="1" applyAlignment="1">
      <alignment vertical="center" wrapText="1"/>
    </xf>
    <xf numFmtId="0" fontId="20" fillId="0" borderId="10" xfId="4" applyFont="1" applyBorder="1" applyAlignment="1">
      <alignment vertical="center" wrapText="1"/>
    </xf>
    <xf numFmtId="0" fontId="4" fillId="0" borderId="12" xfId="0" applyFont="1" applyBorder="1" applyProtection="1">
      <protection locked="0"/>
    </xf>
    <xf numFmtId="0" fontId="4" fillId="0" borderId="12" xfId="0" applyFont="1" applyBorder="1" applyAlignment="1" applyProtection="1">
      <alignment wrapText="1"/>
      <protection locked="0"/>
    </xf>
    <xf numFmtId="1" fontId="4" fillId="0" borderId="12" xfId="0" applyNumberFormat="1" applyFont="1" applyBorder="1" applyProtection="1">
      <protection locked="0"/>
    </xf>
    <xf numFmtId="0" fontId="3" fillId="0" borderId="0" xfId="0" applyFont="1" applyAlignment="1">
      <alignment horizontal="center" vertical="center"/>
    </xf>
    <xf numFmtId="0" fontId="10" fillId="2" borderId="1" xfId="0" applyFont="1" applyFill="1" applyBorder="1" applyAlignment="1">
      <alignment horizontal="center" vertical="center"/>
    </xf>
    <xf numFmtId="0" fontId="10" fillId="2" borderId="2" xfId="0" applyFont="1" applyFill="1" applyBorder="1" applyAlignment="1">
      <alignment horizontal="center" vertical="center"/>
    </xf>
    <xf numFmtId="0" fontId="4" fillId="0" borderId="17" xfId="0" applyFont="1" applyBorder="1" applyAlignment="1">
      <alignment vertical="center"/>
    </xf>
    <xf numFmtId="0" fontId="10" fillId="0" borderId="9" xfId="0" applyFont="1" applyBorder="1" applyAlignment="1">
      <alignment horizontal="right" vertical="center"/>
    </xf>
    <xf numFmtId="0" fontId="10" fillId="0" borderId="8" xfId="0" applyFont="1" applyBorder="1" applyAlignment="1">
      <alignment horizontal="right" vertical="center"/>
    </xf>
    <xf numFmtId="0" fontId="10" fillId="0" borderId="16" xfId="0" applyFont="1" applyBorder="1" applyAlignment="1">
      <alignment horizontal="right" vertical="center"/>
    </xf>
    <xf numFmtId="0" fontId="18" fillId="0" borderId="0" xfId="0" applyFont="1" applyAlignment="1">
      <alignment horizontal="center" vertical="center"/>
    </xf>
    <xf numFmtId="0" fontId="19" fillId="0" borderId="0" xfId="0" applyFont="1" applyAlignment="1">
      <alignment horizontal="left" vertical="center"/>
    </xf>
    <xf numFmtId="0" fontId="8" fillId="0" borderId="0" xfId="0" applyFont="1" applyAlignment="1">
      <alignment horizontal="left" vertical="center"/>
    </xf>
    <xf numFmtId="0" fontId="4" fillId="0" borderId="10" xfId="0" applyFont="1" applyFill="1" applyBorder="1" applyAlignment="1">
      <alignment horizontal="center" vertical="center" wrapText="1"/>
    </xf>
  </cellXfs>
  <cellStyles count="16">
    <cellStyle name="Hypertextový odkaz 2" xfId="15" xr:uid="{614BDE13-A7EF-458E-94B1-7388D20B21C4}"/>
    <cellStyle name="Hypertextový odkaz 3" xfId="11" xr:uid="{A8C98472-847F-4FF1-94A3-21AC9B00CBC7}"/>
    <cellStyle name="Měna" xfId="2" builtinId="4"/>
    <cellStyle name="Měna 2" xfId="5" xr:uid="{AD9B3902-D48C-40B4-9D75-E14E929B9141}"/>
    <cellStyle name="Měna 2 2 2" xfId="12" xr:uid="{96950C07-2A56-447A-B5F1-9E9CDA437C1C}"/>
    <cellStyle name="Měna 5" xfId="9" xr:uid="{684EEBA3-6965-421B-9175-91F171B3CFE2}"/>
    <cellStyle name="Normální" xfId="0" builtinId="0"/>
    <cellStyle name="Normální 14" xfId="3" xr:uid="{F45DCFBB-4863-4517-9E1F-5F1DE6CC9ADF}"/>
    <cellStyle name="Normální 14 2 2 2" xfId="14" xr:uid="{60B3D168-714D-4A93-B230-3AED4C36FAD6}"/>
    <cellStyle name="Normální 15" xfId="8" xr:uid="{B1061C27-ED05-4CE0-8323-6EA33A2B8B10}"/>
    <cellStyle name="Normální 16" xfId="4" xr:uid="{AAEBE9BF-2B93-40D3-A4C0-0F065DC59F0D}"/>
    <cellStyle name="Normální 2" xfId="1" xr:uid="{00000000-0005-0000-0000-000002000000}"/>
    <cellStyle name="Normální 2 3" xfId="7" xr:uid="{9DC36831-0208-4379-AE8B-E5A8D7638970}"/>
    <cellStyle name="Normální 3" xfId="6" xr:uid="{F4204484-D9F6-43CC-A5E3-F095DF662587}"/>
    <cellStyle name="Normální 4" xfId="13" xr:uid="{C16F5E61-F22E-4A31-B3A2-A81357489076}"/>
    <cellStyle name="Procenta 2" xfId="10" xr:uid="{F650F9D8-6EDF-4056-8A11-B08A1B22D14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278423</xdr:colOff>
      <xdr:row>1</xdr:row>
      <xdr:rowOff>80595</xdr:rowOff>
    </xdr:from>
    <xdr:to>
      <xdr:col>4</xdr:col>
      <xdr:colOff>1121019</xdr:colOff>
      <xdr:row>7</xdr:row>
      <xdr:rowOff>437617</xdr:rowOff>
    </xdr:to>
    <xdr:sp macro="" textlink="">
      <xdr:nvSpPr>
        <xdr:cNvPr id="6" name="TextovéPole 5">
          <a:extLst>
            <a:ext uri="{FF2B5EF4-FFF2-40B4-BE49-F238E27FC236}">
              <a16:creationId xmlns:a16="http://schemas.microsoft.com/office/drawing/2014/main" id="{CF794EE9-F58A-4AF3-B0C1-F4C38EE1DAD6}"/>
            </a:ext>
          </a:extLst>
        </xdr:cNvPr>
        <xdr:cNvSpPr txBox="1"/>
      </xdr:nvSpPr>
      <xdr:spPr>
        <a:xfrm>
          <a:off x="278423" y="205153"/>
          <a:ext cx="8872904" cy="1470714"/>
        </a:xfrm>
        <a:prstGeom prst="rect">
          <a:avLst/>
        </a:prstGeom>
        <a:ln w="19050">
          <a:solidFill>
            <a:schemeClr val="accent2"/>
          </a:solidFill>
        </a:ln>
        <a:effectLst>
          <a:outerShdw blurRad="50800" dist="38100" dir="5400000" sx="101000" sy="101000" algn="t" rotWithShape="0">
            <a:prstClr val="black">
              <a:alpha val="40000"/>
            </a:prstClr>
          </a:outerShdw>
        </a:effectLst>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ctr"/>
        <a:lstStyle/>
        <a:p>
          <a:r>
            <a:rPr lang="cs-CZ" sz="1200">
              <a:ln>
                <a:noFill/>
              </a:ln>
              <a:solidFill>
                <a:sysClr val="windowText" lastClr="000000"/>
              </a:solidFill>
              <a:latin typeface="Arial CE" panose="020B0604020202020204" pitchFamily="34" charset="0"/>
              <a:cs typeface="Arial CE" panose="020B0604020202020204" pitchFamily="34" charset="0"/>
            </a:rPr>
            <a:t>Název investora: 	</a:t>
          </a:r>
          <a:r>
            <a:rPr lang="cs-CZ" sz="1200" baseline="0">
              <a:ln>
                <a:noFill/>
              </a:ln>
              <a:solidFill>
                <a:sysClr val="windowText" lastClr="000000"/>
              </a:solidFill>
              <a:latin typeface="Arial CE" panose="020B0604020202020204" pitchFamily="34" charset="0"/>
              <a:ea typeface="+mn-ea"/>
              <a:cs typeface="Arial CE" panose="020B0604020202020204" pitchFamily="34" charset="0"/>
            </a:rPr>
            <a:t>Ostravská Univerzita </a:t>
          </a:r>
          <a:endParaRPr lang="cs-CZ" sz="1200">
            <a:ln>
              <a:noFill/>
            </a:ln>
            <a:solidFill>
              <a:sysClr val="windowText" lastClr="000000"/>
            </a:solidFill>
            <a:latin typeface="Arial CE" panose="020B0604020202020204" pitchFamily="34" charset="0"/>
            <a:ea typeface="+mn-ea"/>
            <a:cs typeface="Arial CE" panose="020B0604020202020204" pitchFamily="34" charset="0"/>
          </a:endParaRPr>
        </a:p>
        <a:p>
          <a:r>
            <a:rPr lang="cs-CZ" sz="1200">
              <a:ln>
                <a:noFill/>
              </a:ln>
              <a:solidFill>
                <a:sysClr val="windowText" lastClr="000000"/>
              </a:solidFill>
              <a:latin typeface="Arial CE" panose="020B0604020202020204" pitchFamily="34" charset="0"/>
              <a:cs typeface="Arial CE" panose="020B0604020202020204" pitchFamily="34" charset="0"/>
            </a:rPr>
            <a:t>Projekt:		A</a:t>
          </a:r>
          <a:r>
            <a:rPr lang="cs-CZ" sz="1200" baseline="0">
              <a:ln>
                <a:noFill/>
              </a:ln>
              <a:solidFill>
                <a:sysClr val="windowText" lastClr="000000"/>
              </a:solidFill>
              <a:latin typeface="Arial CE" panose="020B0604020202020204" pitchFamily="34" charset="0"/>
              <a:cs typeface="Arial CE" panose="020B0604020202020204" pitchFamily="34" charset="0"/>
            </a:rPr>
            <a:t>V vybaven</a:t>
          </a:r>
          <a:r>
            <a:rPr lang="cs-CZ" sz="1200" baseline="0">
              <a:ln>
                <a:noFill/>
              </a:ln>
              <a:solidFill>
                <a:sysClr val="windowText" lastClr="000000"/>
              </a:solidFill>
              <a:latin typeface="Arial CE" panose="020B0604020202020204" pitchFamily="34" charset="0"/>
              <a:ea typeface="+mn-ea"/>
              <a:cs typeface="Arial CE" panose="020B0604020202020204" pitchFamily="34" charset="0"/>
            </a:rPr>
            <a:t>í: OU - Stavební úpravy objektu ZW – děkanát Ostravská Univerzita, Velkoprostorová</a:t>
          </a:r>
        </a:p>
        <a:p>
          <a:r>
            <a:rPr lang="cs-CZ" sz="1200" baseline="0">
              <a:ln>
                <a:noFill/>
              </a:ln>
              <a:solidFill>
                <a:sysClr val="windowText" lastClr="000000"/>
              </a:solidFill>
              <a:latin typeface="Arial CE" panose="020B0604020202020204" pitchFamily="34" charset="0"/>
              <a:ea typeface="+mn-ea"/>
              <a:cs typeface="Arial CE" panose="020B0604020202020204" pitchFamily="34" charset="0"/>
            </a:rPr>
            <a:t>                                           učebna (Aula) - REVIZE 2023     </a:t>
          </a:r>
          <a:r>
            <a:rPr lang="cs-CZ" sz="1200">
              <a:ln>
                <a:noFill/>
              </a:ln>
              <a:solidFill>
                <a:sysClr val="windowText" lastClr="000000"/>
              </a:solidFill>
              <a:latin typeface="Arial CE" panose="020B0604020202020204" pitchFamily="34" charset="0"/>
              <a:cs typeface="Arial CE" panose="020B0604020202020204" pitchFamily="34" charset="0"/>
            </a:rPr>
            <a:t>	</a:t>
          </a:r>
        </a:p>
        <a:p>
          <a:pPr>
            <a:lnSpc>
              <a:spcPct val="150000"/>
            </a:lnSpc>
          </a:pPr>
          <a:r>
            <a:rPr lang="cs-CZ" sz="1200">
              <a:ln>
                <a:noFill/>
              </a:ln>
              <a:solidFill>
                <a:sysClr val="windowText" lastClr="000000"/>
              </a:solidFill>
              <a:latin typeface="Arial CE" panose="020B0604020202020204" pitchFamily="34" charset="0"/>
              <a:cs typeface="Arial CE" panose="020B0604020202020204" pitchFamily="34" charset="0"/>
            </a:rPr>
            <a:t>Zpracoval:		Antonín Turek</a:t>
          </a:r>
        </a:p>
        <a:p>
          <a:pPr>
            <a:lnSpc>
              <a:spcPct val="150000"/>
            </a:lnSpc>
          </a:pPr>
          <a:r>
            <a:rPr lang="cs-CZ" sz="1200">
              <a:ln>
                <a:noFill/>
              </a:ln>
              <a:solidFill>
                <a:sysClr val="windowText" lastClr="000000"/>
              </a:solidFill>
              <a:latin typeface="Arial CE" panose="020B0604020202020204" pitchFamily="34" charset="0"/>
              <a:cs typeface="Arial CE" panose="020B0604020202020204" pitchFamily="34" charset="0"/>
            </a:rPr>
            <a:t>Datum:		02.11.2023</a:t>
          </a:r>
        </a:p>
        <a:p>
          <a:pPr>
            <a:lnSpc>
              <a:spcPct val="150000"/>
            </a:lnSpc>
          </a:pPr>
          <a:r>
            <a:rPr lang="cs-CZ" sz="1200">
              <a:ln>
                <a:noFill/>
              </a:ln>
              <a:solidFill>
                <a:sysClr val="windowText" lastClr="000000"/>
              </a:solidFill>
              <a:latin typeface="Arial CE" panose="020B0604020202020204" pitchFamily="34" charset="0"/>
              <a:cs typeface="Arial CE" panose="020B0604020202020204" pitchFamily="34" charset="0"/>
            </a:rPr>
            <a:t>Verze:		</a:t>
          </a:r>
          <a:r>
            <a:rPr lang="cs-CZ" sz="1200">
              <a:ln>
                <a:noFill/>
              </a:ln>
              <a:solidFill>
                <a:sysClr val="windowText" lastClr="000000"/>
              </a:solidFill>
              <a:latin typeface="Arial CE" panose="020B0604020202020204" pitchFamily="34" charset="0"/>
              <a:ea typeface="+mn-ea"/>
              <a:cs typeface="Arial CE" panose="020B0604020202020204" pitchFamily="34" charset="0"/>
            </a:rPr>
            <a:t>2</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extron.com/product/product.aspx?id=dtphdmi230rx&amp;s=4" TargetMode="External"/><Relationship Id="rId2" Type="http://schemas.openxmlformats.org/officeDocument/2006/relationships/hyperlink" Target="http://www.extron.com/product/product.aspx?id=dtphdmi230tx&amp;s=4" TargetMode="External"/><Relationship Id="rId1" Type="http://schemas.openxmlformats.org/officeDocument/2006/relationships/hyperlink" Target="http://www.extron.com/product/product.aspx?id=dxpplushdmi&amp;s=4"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www.extron.com/product/product.aspx?id=dtphdmi230rx&amp;s=4" TargetMode="External"/><Relationship Id="rId2" Type="http://schemas.openxmlformats.org/officeDocument/2006/relationships/hyperlink" Target="http://www.extron.com/product/product.aspx?id=dtphdmi230tx&amp;s=4" TargetMode="External"/><Relationship Id="rId1" Type="http://schemas.openxmlformats.org/officeDocument/2006/relationships/hyperlink" Target="http://www.extron.com/product/product.aspx?id=dxpplushdmi&amp;s=4"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hyperlink" Target="http://www.extron.com/product/product.aspx?id=dtphdmi230rx&amp;s=4" TargetMode="External"/><Relationship Id="rId2" Type="http://schemas.openxmlformats.org/officeDocument/2006/relationships/hyperlink" Target="http://www.extron.com/product/product.aspx?id=dtphdmi230tx&amp;s=4" TargetMode="External"/><Relationship Id="rId1" Type="http://schemas.openxmlformats.org/officeDocument/2006/relationships/hyperlink" Target="http://www.extron.com/product/product.aspx?id=dxpplushdmi&amp;s=4" TargetMode="External"/><Relationship Id="rId4"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21"/>
  <sheetViews>
    <sheetView view="pageBreakPreview" zoomScale="130" zoomScaleNormal="100" zoomScaleSheetLayoutView="130" workbookViewId="0">
      <selection sqref="A1:E1"/>
    </sheetView>
  </sheetViews>
  <sheetFormatPr defaultColWidth="9.140625" defaultRowHeight="12.75" x14ac:dyDescent="0.2"/>
  <cols>
    <col min="1" max="1" width="9.7109375" style="3" customWidth="1"/>
    <col min="2" max="2" width="80.28515625" style="3" customWidth="1"/>
    <col min="3" max="3" width="17.42578125" style="2" customWidth="1"/>
    <col min="4" max="4" width="13" style="4" customWidth="1"/>
    <col min="5" max="5" width="20.85546875" style="5" customWidth="1"/>
    <col min="6" max="6" width="15.140625" style="3" customWidth="1"/>
    <col min="7" max="7" width="9.140625" style="3"/>
    <col min="8" max="8" width="9.42578125" style="3" bestFit="1" customWidth="1"/>
    <col min="9" max="16384" width="9.140625" style="3"/>
  </cols>
  <sheetData>
    <row r="1" spans="1:6" customFormat="1" ht="9.75" customHeight="1" x14ac:dyDescent="0.2">
      <c r="A1" s="123"/>
      <c r="B1" s="123"/>
      <c r="C1" s="123"/>
      <c r="D1" s="123"/>
      <c r="E1" s="123"/>
    </row>
    <row r="2" spans="1:6" customFormat="1" ht="9.75" customHeight="1" x14ac:dyDescent="0.2">
      <c r="A2" s="130"/>
      <c r="B2" s="130"/>
      <c r="C2" s="130"/>
      <c r="D2" s="130"/>
      <c r="E2" s="130"/>
    </row>
    <row r="3" spans="1:6" s="6" customFormat="1" ht="15.75" x14ac:dyDescent="0.2">
      <c r="A3" s="23"/>
      <c r="B3" s="24"/>
      <c r="C3" s="131"/>
      <c r="D3" s="132"/>
      <c r="E3" s="23"/>
    </row>
    <row r="4" spans="1:6" s="6" customFormat="1" ht="15.75" x14ac:dyDescent="0.2">
      <c r="A4" s="23"/>
      <c r="B4" s="24"/>
      <c r="C4" s="131"/>
      <c r="D4" s="132"/>
      <c r="E4" s="23"/>
    </row>
    <row r="5" spans="1:6" s="6" customFormat="1" ht="15.75" x14ac:dyDescent="0.2">
      <c r="A5" s="23"/>
      <c r="B5" s="24"/>
      <c r="C5" s="131"/>
      <c r="D5" s="132"/>
      <c r="E5" s="23"/>
    </row>
    <row r="6" spans="1:6" s="6" customFormat="1" ht="15.75" x14ac:dyDescent="0.2">
      <c r="A6" s="23"/>
      <c r="B6" s="24"/>
      <c r="C6" s="131"/>
      <c r="D6" s="132"/>
      <c r="E6" s="23"/>
    </row>
    <row r="7" spans="1:6" s="6" customFormat="1" ht="15.75" x14ac:dyDescent="0.2">
      <c r="A7" s="23"/>
      <c r="B7" s="24"/>
      <c r="C7" s="131"/>
      <c r="D7" s="132"/>
      <c r="E7" s="23"/>
    </row>
    <row r="8" spans="1:6" customFormat="1" ht="47.25" customHeight="1" thickBot="1" x14ac:dyDescent="0.25">
      <c r="A8" s="25"/>
      <c r="B8" s="25"/>
      <c r="C8" s="25"/>
      <c r="D8" s="25"/>
      <c r="E8" s="25"/>
    </row>
    <row r="9" spans="1:6" s="1" customFormat="1" ht="26.25" thickBot="1" x14ac:dyDescent="0.25">
      <c r="A9" s="8" t="s">
        <v>0</v>
      </c>
      <c r="B9" s="9" t="s">
        <v>1</v>
      </c>
      <c r="C9" s="9" t="s">
        <v>2</v>
      </c>
      <c r="D9" s="9" t="s">
        <v>3</v>
      </c>
      <c r="E9" s="10" t="s">
        <v>4</v>
      </c>
    </row>
    <row r="10" spans="1:6" s="1" customFormat="1" ht="21" customHeight="1" thickBot="1" x14ac:dyDescent="0.25">
      <c r="A10" s="124" t="s">
        <v>7</v>
      </c>
      <c r="B10" s="125"/>
      <c r="C10" s="125"/>
      <c r="D10" s="125"/>
      <c r="E10" s="126"/>
    </row>
    <row r="11" spans="1:6" s="7" customFormat="1" ht="27" customHeight="1" x14ac:dyDescent="0.2">
      <c r="A11" s="35">
        <v>1</v>
      </c>
      <c r="B11" s="34" t="str">
        <f>Aula!C3</f>
        <v>Aula 1.02 - AV technika</v>
      </c>
      <c r="C11" s="36">
        <f>Aula!J108</f>
        <v>0</v>
      </c>
      <c r="D11" s="22">
        <v>1</v>
      </c>
      <c r="E11" s="37">
        <f t="shared" ref="E11" si="0">C11*D11</f>
        <v>0</v>
      </c>
      <c r="F11" s="11"/>
    </row>
    <row r="12" spans="1:6" s="7" customFormat="1" ht="27" customHeight="1" x14ac:dyDescent="0.2">
      <c r="A12" s="35">
        <v>2</v>
      </c>
      <c r="B12" s="34" t="str">
        <f>'Zasedací místnost 3.14'!C3</f>
        <v>Zasedací místnost 3.14 - AV technika</v>
      </c>
      <c r="C12" s="36">
        <f>'Zasedací místnost 3.14'!J26</f>
        <v>0</v>
      </c>
      <c r="D12" s="22">
        <v>1</v>
      </c>
      <c r="E12" s="37">
        <f t="shared" ref="E12:E13" si="1">C12*D12</f>
        <v>0</v>
      </c>
      <c r="F12" s="11"/>
    </row>
    <row r="13" spans="1:6" s="7" customFormat="1" ht="27" customHeight="1" x14ac:dyDescent="0.2">
      <c r="A13" s="35">
        <v>3</v>
      </c>
      <c r="B13" s="34" t="str">
        <f>'Zasedací místnost 4.21'!C3</f>
        <v>Zasedací místnost 4.21 - AV technika</v>
      </c>
      <c r="C13" s="36">
        <f>'Zasedací místnost 4.21'!J27</f>
        <v>0</v>
      </c>
      <c r="D13" s="22">
        <v>1</v>
      </c>
      <c r="E13" s="37">
        <f t="shared" si="1"/>
        <v>0</v>
      </c>
      <c r="F13" s="11"/>
    </row>
    <row r="14" spans="1:6" s="1" customFormat="1" ht="26.25" customHeight="1" thickBot="1" x14ac:dyDescent="0.25">
      <c r="A14" s="127" t="s">
        <v>8</v>
      </c>
      <c r="B14" s="128"/>
      <c r="C14" s="128"/>
      <c r="D14" s="129"/>
      <c r="E14" s="38">
        <f>SUM(E11:E13)</f>
        <v>0</v>
      </c>
    </row>
    <row r="15" spans="1:6" s="1" customFormat="1" x14ac:dyDescent="0.2">
      <c r="C15" s="30"/>
      <c r="D15" s="31"/>
      <c r="E15" s="32"/>
    </row>
    <row r="16" spans="1:6" s="1" customFormat="1" x14ac:dyDescent="0.2">
      <c r="A16" s="12" t="s">
        <v>18</v>
      </c>
      <c r="B16" s="7"/>
      <c r="C16" s="7"/>
      <c r="D16" s="31"/>
      <c r="E16" s="32"/>
    </row>
    <row r="17" spans="1:5" s="1" customFormat="1" x14ac:dyDescent="0.2">
      <c r="A17" s="12" t="s">
        <v>19</v>
      </c>
      <c r="B17" s="7"/>
      <c r="C17" s="7"/>
      <c r="D17" s="31"/>
      <c r="E17" s="32"/>
    </row>
    <row r="18" spans="1:5" s="1" customFormat="1" x14ac:dyDescent="0.2">
      <c r="A18" s="12" t="s">
        <v>20</v>
      </c>
      <c r="B18" s="7"/>
      <c r="C18" s="7"/>
      <c r="D18" s="31"/>
      <c r="E18" s="32"/>
    </row>
    <row r="19" spans="1:5" s="1" customFormat="1" x14ac:dyDescent="0.2">
      <c r="A19" s="12" t="s">
        <v>21</v>
      </c>
      <c r="B19" s="7"/>
      <c r="C19" s="7"/>
      <c r="D19" s="31"/>
      <c r="E19" s="33"/>
    </row>
    <row r="21" spans="1:5" x14ac:dyDescent="0.2">
      <c r="B21" s="1"/>
    </row>
  </sheetData>
  <sheetProtection formatCells="0" formatColumns="0" formatRows="0" insertColumns="0" insertRows="0" insertHyperlinks="0" deleteColumns="0" deleteRows="0" sort="0" autoFilter="0" pivotTables="0"/>
  <mergeCells count="9">
    <mergeCell ref="A1:E1"/>
    <mergeCell ref="A10:E10"/>
    <mergeCell ref="A14:D14"/>
    <mergeCell ref="A2:E2"/>
    <mergeCell ref="C3:D3"/>
    <mergeCell ref="C4:D4"/>
    <mergeCell ref="C5:D5"/>
    <mergeCell ref="C6:D6"/>
    <mergeCell ref="C7:D7"/>
  </mergeCells>
  <pageMargins left="0.23622047244094491" right="0.23622047244094491" top="0.74803149606299213" bottom="0.74803149606299213" header="0.31496062992125984" footer="0.31496062992125984"/>
  <pageSetup paperSize="9" firstPageNumber="0" orientation="landscape" r:id="rId1"/>
  <headerFooter alignWithMargins="0">
    <oddFooter>&amp;C&amp;P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1C11ED-BC48-460B-9A75-77B3F70A2E19}">
  <sheetPr>
    <tabColor rgb="FF92D050"/>
    <outlinePr summaryBelow="0"/>
    <pageSetUpPr fitToPage="1"/>
  </sheetPr>
  <dimension ref="A1:K144"/>
  <sheetViews>
    <sheetView tabSelected="1" view="pageBreakPreview" zoomScale="85" zoomScaleNormal="70" zoomScaleSheetLayoutView="85" workbookViewId="0">
      <pane ySplit="4" topLeftCell="A69" activePane="bottomLeft" state="frozen"/>
      <selection pane="bottomLeft" activeCell="E70" sqref="E70"/>
    </sheetView>
  </sheetViews>
  <sheetFormatPr defaultColWidth="9.140625" defaultRowHeight="12.75" outlineLevelRow="1" x14ac:dyDescent="0.2"/>
  <cols>
    <col min="1" max="1" width="8.5703125" style="20" customWidth="1"/>
    <col min="2" max="2" width="11.42578125" style="20" hidden="1" customWidth="1"/>
    <col min="3" max="3" width="16.85546875" style="20" customWidth="1"/>
    <col min="4" max="4" width="16" style="20" bestFit="1" customWidth="1"/>
    <col min="5" max="5" width="16" style="26" customWidth="1"/>
    <col min="6" max="6" width="80.42578125" style="20" customWidth="1"/>
    <col min="7" max="7" width="8" style="27" customWidth="1"/>
    <col min="8" max="8" width="6.7109375" style="27" customWidth="1"/>
    <col min="9" max="9" width="20.28515625" style="20" customWidth="1"/>
    <col min="10" max="10" width="20.5703125" style="20" customWidth="1"/>
    <col min="11" max="16384" width="9.140625" style="20"/>
  </cols>
  <sheetData>
    <row r="1" spans="1:10" s="13" customFormat="1" ht="29.25" customHeight="1" x14ac:dyDescent="0.25">
      <c r="C1" s="29"/>
      <c r="D1" s="29"/>
      <c r="E1" s="29"/>
      <c r="F1" s="29"/>
      <c r="G1" s="29"/>
      <c r="H1" s="29"/>
      <c r="I1" s="29"/>
      <c r="J1" s="29"/>
    </row>
    <row r="2" spans="1:10" s="13" customFormat="1" ht="57.75" customHeight="1" x14ac:dyDescent="0.2">
      <c r="A2" s="14" t="s">
        <v>0</v>
      </c>
      <c r="B2" s="14" t="s">
        <v>13</v>
      </c>
      <c r="C2" s="14" t="s">
        <v>5</v>
      </c>
      <c r="D2" s="15" t="s">
        <v>11</v>
      </c>
      <c r="E2" s="15" t="s">
        <v>14</v>
      </c>
      <c r="F2" s="15" t="s">
        <v>16</v>
      </c>
      <c r="G2" s="16" t="s">
        <v>15</v>
      </c>
      <c r="H2" s="16" t="s">
        <v>10</v>
      </c>
      <c r="I2" s="15" t="s">
        <v>2</v>
      </c>
      <c r="J2" s="15" t="s">
        <v>12</v>
      </c>
    </row>
    <row r="3" spans="1:10" s="13" customFormat="1" ht="18" customHeight="1" x14ac:dyDescent="0.2">
      <c r="A3" s="17"/>
      <c r="B3" s="18"/>
      <c r="C3" s="19" t="s">
        <v>80</v>
      </c>
      <c r="D3" s="18"/>
      <c r="E3" s="18"/>
      <c r="F3" s="18"/>
      <c r="G3" s="18"/>
      <c r="H3" s="18"/>
      <c r="I3" s="18"/>
      <c r="J3" s="107"/>
    </row>
    <row r="4" spans="1:10" s="13" customFormat="1" ht="18" customHeight="1" x14ac:dyDescent="0.2">
      <c r="A4" s="42"/>
      <c r="B4" s="43"/>
      <c r="C4" s="44"/>
      <c r="D4" s="43"/>
      <c r="E4" s="43"/>
      <c r="F4" s="43"/>
      <c r="G4" s="43"/>
      <c r="H4" s="43"/>
      <c r="I4" s="43"/>
      <c r="J4" s="108"/>
    </row>
    <row r="5" spans="1:10" s="13" customFormat="1" ht="18" customHeight="1" x14ac:dyDescent="0.2">
      <c r="A5" s="45">
        <v>1</v>
      </c>
      <c r="B5" s="46"/>
      <c r="C5" s="47" t="s">
        <v>112</v>
      </c>
      <c r="D5" s="46"/>
      <c r="E5" s="46"/>
      <c r="F5" s="46"/>
      <c r="G5" s="46"/>
      <c r="H5" s="46"/>
      <c r="I5" s="46"/>
      <c r="J5" s="109">
        <f>SUM(J6:J16)</f>
        <v>0</v>
      </c>
    </row>
    <row r="6" spans="1:10" s="53" customFormat="1" ht="77.25" customHeight="1" x14ac:dyDescent="0.2">
      <c r="A6" s="45">
        <v>2</v>
      </c>
      <c r="B6" s="48"/>
      <c r="C6" s="34" t="s">
        <v>115</v>
      </c>
      <c r="D6" s="57"/>
      <c r="E6" s="57"/>
      <c r="F6" s="54" t="s">
        <v>186</v>
      </c>
      <c r="G6" s="22" t="s">
        <v>6</v>
      </c>
      <c r="H6" s="22">
        <v>1</v>
      </c>
      <c r="I6" s="58"/>
      <c r="J6" s="58">
        <f>I6*H6</f>
        <v>0</v>
      </c>
    </row>
    <row r="7" spans="1:10" s="53" customFormat="1" ht="81" customHeight="1" x14ac:dyDescent="0.2">
      <c r="A7" s="45">
        <v>3</v>
      </c>
      <c r="B7" s="48"/>
      <c r="C7" s="63" t="s">
        <v>115</v>
      </c>
      <c r="D7" s="64"/>
      <c r="E7" s="63"/>
      <c r="F7" s="65" t="s">
        <v>113</v>
      </c>
      <c r="G7" s="66" t="s">
        <v>6</v>
      </c>
      <c r="H7" s="66">
        <v>0</v>
      </c>
      <c r="I7" s="67"/>
      <c r="J7" s="67">
        <f>I7*H7</f>
        <v>0</v>
      </c>
    </row>
    <row r="8" spans="1:10" s="53" customFormat="1" ht="38.25" customHeight="1" x14ac:dyDescent="0.2">
      <c r="A8" s="45">
        <v>4</v>
      </c>
      <c r="B8" s="48"/>
      <c r="C8" s="49" t="s">
        <v>32</v>
      </c>
      <c r="D8" s="50"/>
      <c r="E8" s="49"/>
      <c r="F8" s="51" t="s">
        <v>33</v>
      </c>
      <c r="G8" s="22" t="s">
        <v>6</v>
      </c>
      <c r="H8" s="22">
        <v>1</v>
      </c>
      <c r="I8" s="52"/>
      <c r="J8" s="52">
        <f>I8*H8</f>
        <v>0</v>
      </c>
    </row>
    <row r="9" spans="1:10" s="13" customFormat="1" ht="51.75" customHeight="1" outlineLevel="1" x14ac:dyDescent="0.2">
      <c r="A9" s="45">
        <v>5</v>
      </c>
      <c r="B9" s="45"/>
      <c r="C9" s="60" t="s">
        <v>41</v>
      </c>
      <c r="D9" s="59"/>
      <c r="E9" s="59"/>
      <c r="F9" s="51" t="s">
        <v>114</v>
      </c>
      <c r="G9" s="61" t="s">
        <v>6</v>
      </c>
      <c r="H9" s="61">
        <v>1</v>
      </c>
      <c r="I9" s="62"/>
      <c r="J9" s="62">
        <f>H9*I9</f>
        <v>0</v>
      </c>
    </row>
    <row r="10" spans="1:10" s="53" customFormat="1" ht="75" customHeight="1" x14ac:dyDescent="0.2">
      <c r="A10" s="45">
        <v>6</v>
      </c>
      <c r="B10" s="48"/>
      <c r="C10" s="34" t="s">
        <v>108</v>
      </c>
      <c r="D10" s="57"/>
      <c r="E10" s="57"/>
      <c r="F10" s="54" t="s">
        <v>126</v>
      </c>
      <c r="G10" s="22" t="s">
        <v>6</v>
      </c>
      <c r="H10" s="22">
        <v>2</v>
      </c>
      <c r="I10" s="58"/>
      <c r="J10" s="58">
        <f>I10*H10</f>
        <v>0</v>
      </c>
    </row>
    <row r="11" spans="1:10" s="53" customFormat="1" ht="65.25" customHeight="1" x14ac:dyDescent="0.2">
      <c r="A11" s="45">
        <v>7</v>
      </c>
      <c r="B11" s="48"/>
      <c r="C11" s="49" t="s">
        <v>116</v>
      </c>
      <c r="D11" s="55"/>
      <c r="E11" s="49"/>
      <c r="F11" s="54" t="s">
        <v>117</v>
      </c>
      <c r="G11" s="22" t="s">
        <v>6</v>
      </c>
      <c r="H11" s="22">
        <v>2</v>
      </c>
      <c r="I11" s="56"/>
      <c r="J11" s="56">
        <f>I11*H11</f>
        <v>0</v>
      </c>
    </row>
    <row r="12" spans="1:10" s="53" customFormat="1" ht="99.75" customHeight="1" x14ac:dyDescent="0.2">
      <c r="A12" s="45">
        <v>8</v>
      </c>
      <c r="B12" s="48"/>
      <c r="C12" s="49" t="s">
        <v>120</v>
      </c>
      <c r="D12" s="57"/>
      <c r="E12" s="49"/>
      <c r="F12" s="54" t="s">
        <v>214</v>
      </c>
      <c r="G12" s="22" t="s">
        <v>6</v>
      </c>
      <c r="H12" s="22">
        <v>1</v>
      </c>
      <c r="I12" s="58"/>
      <c r="J12" s="58">
        <f>H12*I12</f>
        <v>0</v>
      </c>
    </row>
    <row r="13" spans="1:10" s="53" customFormat="1" ht="99.75" customHeight="1" x14ac:dyDescent="0.2">
      <c r="A13" s="45">
        <v>9</v>
      </c>
      <c r="B13" s="48"/>
      <c r="C13" s="63" t="s">
        <v>120</v>
      </c>
      <c r="D13" s="64"/>
      <c r="E13" s="63"/>
      <c r="F13" s="65" t="s">
        <v>121</v>
      </c>
      <c r="G13" s="66" t="s">
        <v>6</v>
      </c>
      <c r="H13" s="66">
        <v>0</v>
      </c>
      <c r="I13" s="67"/>
      <c r="J13" s="67">
        <f>H13*I13</f>
        <v>0</v>
      </c>
    </row>
    <row r="14" spans="1:10" s="53" customFormat="1" ht="61.5" customHeight="1" x14ac:dyDescent="0.2">
      <c r="A14" s="45">
        <v>10</v>
      </c>
      <c r="B14" s="48"/>
      <c r="C14" s="49" t="s">
        <v>118</v>
      </c>
      <c r="D14" s="55"/>
      <c r="E14" s="49"/>
      <c r="F14" s="54" t="s">
        <v>119</v>
      </c>
      <c r="G14" s="22" t="s">
        <v>6</v>
      </c>
      <c r="H14" s="22">
        <v>1</v>
      </c>
      <c r="I14" s="56"/>
      <c r="J14" s="56">
        <f>I14*H14</f>
        <v>0</v>
      </c>
    </row>
    <row r="15" spans="1:10" s="53" customFormat="1" ht="35.25" customHeight="1" x14ac:dyDescent="0.2">
      <c r="A15" s="45">
        <v>11</v>
      </c>
      <c r="B15" s="48"/>
      <c r="C15" s="34" t="s">
        <v>122</v>
      </c>
      <c r="D15" s="55"/>
      <c r="E15" s="54"/>
      <c r="F15" s="54" t="s">
        <v>123</v>
      </c>
      <c r="G15" s="22" t="s">
        <v>6</v>
      </c>
      <c r="H15" s="22">
        <v>1</v>
      </c>
      <c r="I15" s="56"/>
      <c r="J15" s="56">
        <f>I15*H15</f>
        <v>0</v>
      </c>
    </row>
    <row r="16" spans="1:10" s="53" customFormat="1" ht="73.5" customHeight="1" x14ac:dyDescent="0.2">
      <c r="A16" s="45">
        <v>12</v>
      </c>
      <c r="B16" s="48"/>
      <c r="C16" s="49" t="s">
        <v>125</v>
      </c>
      <c r="D16" s="55"/>
      <c r="E16" s="49"/>
      <c r="F16" s="54" t="s">
        <v>124</v>
      </c>
      <c r="G16" s="22" t="s">
        <v>6</v>
      </c>
      <c r="H16" s="22">
        <v>1</v>
      </c>
      <c r="I16" s="56"/>
      <c r="J16" s="56">
        <f>I16*H16</f>
        <v>0</v>
      </c>
    </row>
    <row r="17" spans="1:10" s="13" customFormat="1" ht="18" customHeight="1" x14ac:dyDescent="0.2">
      <c r="A17" s="45">
        <v>13</v>
      </c>
      <c r="B17" s="46"/>
      <c r="C17" s="47" t="s">
        <v>87</v>
      </c>
      <c r="D17" s="46"/>
      <c r="E17" s="46"/>
      <c r="F17" s="46"/>
      <c r="G17" s="46"/>
      <c r="H17" s="46"/>
      <c r="I17" s="46"/>
      <c r="J17" s="109">
        <f>SUM(J18:J22)</f>
        <v>0</v>
      </c>
    </row>
    <row r="18" spans="1:10" s="53" customFormat="1" ht="72.75" customHeight="1" x14ac:dyDescent="0.2">
      <c r="A18" s="45">
        <v>14</v>
      </c>
      <c r="B18" s="48"/>
      <c r="C18" s="34" t="s">
        <v>108</v>
      </c>
      <c r="D18" s="55"/>
      <c r="E18" s="55"/>
      <c r="F18" s="54" t="s">
        <v>215</v>
      </c>
      <c r="G18" s="22" t="s">
        <v>6</v>
      </c>
      <c r="H18" s="22">
        <v>1</v>
      </c>
      <c r="I18" s="56"/>
      <c r="J18" s="56">
        <f>I18*H18</f>
        <v>0</v>
      </c>
    </row>
    <row r="19" spans="1:10" s="53" customFormat="1" ht="52.5" customHeight="1" x14ac:dyDescent="0.2">
      <c r="A19" s="45">
        <v>15</v>
      </c>
      <c r="B19" s="48"/>
      <c r="C19" s="34" t="s">
        <v>105</v>
      </c>
      <c r="D19" s="55"/>
      <c r="E19" s="55"/>
      <c r="F19" s="54" t="s">
        <v>106</v>
      </c>
      <c r="G19" s="22" t="s">
        <v>6</v>
      </c>
      <c r="H19" s="22">
        <v>1</v>
      </c>
      <c r="I19" s="56"/>
      <c r="J19" s="56">
        <f>I19*H19</f>
        <v>0</v>
      </c>
    </row>
    <row r="20" spans="1:10" s="53" customFormat="1" ht="126" customHeight="1" x14ac:dyDescent="0.2">
      <c r="A20" s="45">
        <v>16</v>
      </c>
      <c r="B20" s="48"/>
      <c r="C20" s="34" t="s">
        <v>127</v>
      </c>
      <c r="D20" s="55"/>
      <c r="E20" s="55"/>
      <c r="F20" s="54" t="s">
        <v>130</v>
      </c>
      <c r="G20" s="22" t="s">
        <v>6</v>
      </c>
      <c r="H20" s="22">
        <v>1</v>
      </c>
      <c r="I20" s="56"/>
      <c r="J20" s="56">
        <f>I20*H20</f>
        <v>0</v>
      </c>
    </row>
    <row r="21" spans="1:10" s="53" customFormat="1" ht="41.25" customHeight="1" x14ac:dyDescent="0.2">
      <c r="A21" s="45">
        <v>17</v>
      </c>
      <c r="B21" s="48"/>
      <c r="C21" s="34" t="s">
        <v>107</v>
      </c>
      <c r="D21" s="55"/>
      <c r="E21" s="55"/>
      <c r="F21" s="54" t="s">
        <v>129</v>
      </c>
      <c r="G21" s="22" t="s">
        <v>6</v>
      </c>
      <c r="H21" s="22">
        <v>1</v>
      </c>
      <c r="I21" s="56"/>
      <c r="J21" s="56">
        <f>I21*H21</f>
        <v>0</v>
      </c>
    </row>
    <row r="22" spans="1:10" s="53" customFormat="1" ht="41.25" customHeight="1" x14ac:dyDescent="0.2">
      <c r="A22" s="45">
        <v>18</v>
      </c>
      <c r="B22" s="48"/>
      <c r="C22" s="34" t="s">
        <v>107</v>
      </c>
      <c r="D22" s="55"/>
      <c r="E22" s="55"/>
      <c r="F22" s="54" t="s">
        <v>128</v>
      </c>
      <c r="G22" s="22" t="s">
        <v>6</v>
      </c>
      <c r="H22" s="22">
        <v>1</v>
      </c>
      <c r="I22" s="56"/>
      <c r="J22" s="56">
        <f>I22*H22</f>
        <v>0</v>
      </c>
    </row>
    <row r="23" spans="1:10" s="13" customFormat="1" ht="18" customHeight="1" x14ac:dyDescent="0.2">
      <c r="A23" s="45">
        <v>19</v>
      </c>
      <c r="B23" s="46"/>
      <c r="C23" s="47" t="s">
        <v>35</v>
      </c>
      <c r="D23" s="46"/>
      <c r="E23" s="46"/>
      <c r="F23" s="46"/>
      <c r="G23" s="46"/>
      <c r="H23" s="46"/>
      <c r="I23" s="46"/>
      <c r="J23" s="109">
        <f>SUM(J24:J46)</f>
        <v>0</v>
      </c>
    </row>
    <row r="24" spans="1:10" s="53" customFormat="1" ht="39" customHeight="1" x14ac:dyDescent="0.2">
      <c r="A24" s="45">
        <v>20</v>
      </c>
      <c r="B24" s="48"/>
      <c r="C24" s="49" t="s">
        <v>42</v>
      </c>
      <c r="D24" s="50"/>
      <c r="E24" s="49"/>
      <c r="F24" s="51" t="s">
        <v>78</v>
      </c>
      <c r="G24" s="22" t="s">
        <v>6</v>
      </c>
      <c r="H24" s="22">
        <v>2</v>
      </c>
      <c r="I24" s="69"/>
      <c r="J24" s="69">
        <f t="shared" ref="J24:J46" si="0">I24*H24</f>
        <v>0</v>
      </c>
    </row>
    <row r="25" spans="1:10" s="53" customFormat="1" ht="53.25" customHeight="1" x14ac:dyDescent="0.2">
      <c r="A25" s="45">
        <v>21</v>
      </c>
      <c r="B25" s="48"/>
      <c r="C25" s="49" t="s">
        <v>42</v>
      </c>
      <c r="D25" s="50"/>
      <c r="E25" s="49"/>
      <c r="F25" s="51" t="s">
        <v>79</v>
      </c>
      <c r="G25" s="22" t="s">
        <v>6</v>
      </c>
      <c r="H25" s="22">
        <v>2</v>
      </c>
      <c r="I25" s="69"/>
      <c r="J25" s="69">
        <f t="shared" si="0"/>
        <v>0</v>
      </c>
    </row>
    <row r="26" spans="1:10" s="53" customFormat="1" ht="64.5" customHeight="1" x14ac:dyDescent="0.2">
      <c r="A26" s="45">
        <v>22</v>
      </c>
      <c r="B26" s="48"/>
      <c r="C26" s="49" t="s">
        <v>43</v>
      </c>
      <c r="D26" s="50"/>
      <c r="E26" s="49"/>
      <c r="F26" s="51" t="s">
        <v>44</v>
      </c>
      <c r="G26" s="22" t="s">
        <v>6</v>
      </c>
      <c r="H26" s="22">
        <v>2</v>
      </c>
      <c r="I26" s="69"/>
      <c r="J26" s="69">
        <f t="shared" si="0"/>
        <v>0</v>
      </c>
    </row>
    <row r="27" spans="1:10" s="53" customFormat="1" ht="53.25" customHeight="1" x14ac:dyDescent="0.2">
      <c r="A27" s="45">
        <v>23</v>
      </c>
      <c r="B27" s="48"/>
      <c r="C27" s="49" t="s">
        <v>22</v>
      </c>
      <c r="D27" s="50"/>
      <c r="E27" s="49"/>
      <c r="F27" s="51" t="s">
        <v>131</v>
      </c>
      <c r="G27" s="22" t="s">
        <v>6</v>
      </c>
      <c r="H27" s="22">
        <v>1</v>
      </c>
      <c r="I27" s="69"/>
      <c r="J27" s="69">
        <f t="shared" si="0"/>
        <v>0</v>
      </c>
    </row>
    <row r="28" spans="1:10" s="53" customFormat="1" ht="50.25" customHeight="1" x14ac:dyDescent="0.2">
      <c r="A28" s="45">
        <v>24</v>
      </c>
      <c r="B28" s="48"/>
      <c r="C28" s="49" t="s">
        <v>86</v>
      </c>
      <c r="D28" s="50"/>
      <c r="E28" s="49"/>
      <c r="F28" s="51" t="s">
        <v>85</v>
      </c>
      <c r="G28" s="22" t="s">
        <v>6</v>
      </c>
      <c r="H28" s="22">
        <v>1</v>
      </c>
      <c r="I28" s="52"/>
      <c r="J28" s="52">
        <f t="shared" si="0"/>
        <v>0</v>
      </c>
    </row>
    <row r="29" spans="1:10" s="53" customFormat="1" ht="61.5" customHeight="1" x14ac:dyDescent="0.2">
      <c r="A29" s="45">
        <v>25</v>
      </c>
      <c r="B29" s="48"/>
      <c r="C29" s="49" t="s">
        <v>25</v>
      </c>
      <c r="D29" s="50"/>
      <c r="E29" s="49"/>
      <c r="F29" s="51" t="s">
        <v>45</v>
      </c>
      <c r="G29" s="22" t="s">
        <v>6</v>
      </c>
      <c r="H29" s="22">
        <v>1</v>
      </c>
      <c r="I29" s="52"/>
      <c r="J29" s="52">
        <f t="shared" si="0"/>
        <v>0</v>
      </c>
    </row>
    <row r="30" spans="1:10" s="53" customFormat="1" ht="36" customHeight="1" x14ac:dyDescent="0.2">
      <c r="A30" s="45">
        <v>26</v>
      </c>
      <c r="B30" s="48"/>
      <c r="C30" s="49" t="s">
        <v>25</v>
      </c>
      <c r="D30" s="50"/>
      <c r="E30" s="49"/>
      <c r="F30" s="51" t="s">
        <v>216</v>
      </c>
      <c r="G30" s="22" t="s">
        <v>6</v>
      </c>
      <c r="H30" s="22">
        <v>1</v>
      </c>
      <c r="I30" s="52"/>
      <c r="J30" s="52">
        <f t="shared" si="0"/>
        <v>0</v>
      </c>
    </row>
    <row r="31" spans="1:10" s="53" customFormat="1" ht="29.25" customHeight="1" x14ac:dyDescent="0.2">
      <c r="A31" s="45">
        <v>27</v>
      </c>
      <c r="B31" s="48"/>
      <c r="C31" s="49" t="s">
        <v>132</v>
      </c>
      <c r="D31" s="50"/>
      <c r="E31" s="49"/>
      <c r="F31" s="51" t="s">
        <v>133</v>
      </c>
      <c r="G31" s="22" t="s">
        <v>6</v>
      </c>
      <c r="H31" s="22">
        <v>1</v>
      </c>
      <c r="I31" s="69"/>
      <c r="J31" s="69">
        <f t="shared" si="0"/>
        <v>0</v>
      </c>
    </row>
    <row r="32" spans="1:10" s="53" customFormat="1" ht="62.25" customHeight="1" x14ac:dyDescent="0.2">
      <c r="A32" s="45">
        <v>28</v>
      </c>
      <c r="B32" s="48"/>
      <c r="C32" s="49" t="s">
        <v>138</v>
      </c>
      <c r="D32" s="50"/>
      <c r="E32" s="49"/>
      <c r="F32" s="51" t="s">
        <v>139</v>
      </c>
      <c r="G32" s="22" t="s">
        <v>6</v>
      </c>
      <c r="H32" s="22">
        <v>1</v>
      </c>
      <c r="I32" s="52"/>
      <c r="J32" s="52">
        <f t="shared" si="0"/>
        <v>0</v>
      </c>
    </row>
    <row r="33" spans="1:10" s="53" customFormat="1" ht="29.25" customHeight="1" x14ac:dyDescent="0.2">
      <c r="A33" s="45">
        <v>29</v>
      </c>
      <c r="B33" s="48"/>
      <c r="C33" s="49" t="s">
        <v>137</v>
      </c>
      <c r="D33" s="50"/>
      <c r="E33" s="49"/>
      <c r="F33" s="51" t="s">
        <v>136</v>
      </c>
      <c r="G33" s="22" t="s">
        <v>6</v>
      </c>
      <c r="H33" s="22">
        <v>1</v>
      </c>
      <c r="I33" s="69"/>
      <c r="J33" s="69">
        <f t="shared" si="0"/>
        <v>0</v>
      </c>
    </row>
    <row r="34" spans="1:10" s="53" customFormat="1" ht="29.25" customHeight="1" x14ac:dyDescent="0.2">
      <c r="A34" s="45">
        <v>30</v>
      </c>
      <c r="B34" s="48"/>
      <c r="C34" s="49" t="s">
        <v>134</v>
      </c>
      <c r="D34" s="50"/>
      <c r="E34" s="49"/>
      <c r="F34" s="51" t="s">
        <v>135</v>
      </c>
      <c r="G34" s="22" t="s">
        <v>6</v>
      </c>
      <c r="H34" s="22">
        <v>1</v>
      </c>
      <c r="I34" s="69"/>
      <c r="J34" s="69">
        <f t="shared" si="0"/>
        <v>0</v>
      </c>
    </row>
    <row r="35" spans="1:10" s="53" customFormat="1" ht="88.5" customHeight="1" x14ac:dyDescent="0.2">
      <c r="A35" s="45">
        <v>31</v>
      </c>
      <c r="B35" s="48"/>
      <c r="C35" s="34" t="s">
        <v>26</v>
      </c>
      <c r="D35" s="55"/>
      <c r="E35" s="55"/>
      <c r="F35" s="54" t="s">
        <v>140</v>
      </c>
      <c r="G35" s="22" t="s">
        <v>6</v>
      </c>
      <c r="H35" s="22">
        <v>2</v>
      </c>
      <c r="I35" s="56"/>
      <c r="J35" s="56">
        <f t="shared" si="0"/>
        <v>0</v>
      </c>
    </row>
    <row r="36" spans="1:10" s="53" customFormat="1" ht="72.75" customHeight="1" x14ac:dyDescent="0.2">
      <c r="A36" s="45">
        <v>32</v>
      </c>
      <c r="B36" s="48"/>
      <c r="C36" s="34" t="s">
        <v>141</v>
      </c>
      <c r="D36" s="55"/>
      <c r="E36" s="55"/>
      <c r="F36" s="54" t="s">
        <v>142</v>
      </c>
      <c r="G36" s="22" t="s">
        <v>6</v>
      </c>
      <c r="H36" s="22">
        <v>2</v>
      </c>
      <c r="I36" s="56"/>
      <c r="J36" s="56">
        <f t="shared" si="0"/>
        <v>0</v>
      </c>
    </row>
    <row r="37" spans="1:10" s="53" customFormat="1" ht="63.75" customHeight="1" x14ac:dyDescent="0.2">
      <c r="A37" s="45">
        <v>33</v>
      </c>
      <c r="B37" s="48"/>
      <c r="C37" s="34" t="s">
        <v>26</v>
      </c>
      <c r="D37" s="55"/>
      <c r="E37" s="55"/>
      <c r="F37" s="54" t="s">
        <v>143</v>
      </c>
      <c r="G37" s="22" t="s">
        <v>6</v>
      </c>
      <c r="H37" s="22">
        <v>2</v>
      </c>
      <c r="I37" s="56"/>
      <c r="J37" s="56">
        <f t="shared" si="0"/>
        <v>0</v>
      </c>
    </row>
    <row r="38" spans="1:10" s="53" customFormat="1" ht="28.5" customHeight="1" x14ac:dyDescent="0.2">
      <c r="A38" s="45">
        <v>34</v>
      </c>
      <c r="B38" s="48"/>
      <c r="C38" s="34" t="s">
        <v>81</v>
      </c>
      <c r="D38" s="55"/>
      <c r="E38" s="55"/>
      <c r="F38" s="54" t="s">
        <v>144</v>
      </c>
      <c r="G38" s="22" t="s">
        <v>6</v>
      </c>
      <c r="H38" s="22">
        <v>2</v>
      </c>
      <c r="I38" s="56"/>
      <c r="J38" s="56">
        <f t="shared" si="0"/>
        <v>0</v>
      </c>
    </row>
    <row r="39" spans="1:10" s="53" customFormat="1" ht="28.5" customHeight="1" x14ac:dyDescent="0.2">
      <c r="A39" s="45">
        <v>35</v>
      </c>
      <c r="B39" s="48"/>
      <c r="C39" s="34" t="s">
        <v>46</v>
      </c>
      <c r="D39" s="55"/>
      <c r="E39" s="55"/>
      <c r="F39" s="54" t="s">
        <v>145</v>
      </c>
      <c r="G39" s="22" t="s">
        <v>6</v>
      </c>
      <c r="H39" s="22">
        <v>2</v>
      </c>
      <c r="I39" s="56"/>
      <c r="J39" s="56">
        <f t="shared" si="0"/>
        <v>0</v>
      </c>
    </row>
    <row r="40" spans="1:10" s="53" customFormat="1" ht="39.75" customHeight="1" x14ac:dyDescent="0.2">
      <c r="A40" s="45">
        <v>36</v>
      </c>
      <c r="B40" s="48"/>
      <c r="C40" s="34" t="s">
        <v>37</v>
      </c>
      <c r="D40" s="55"/>
      <c r="E40" s="55"/>
      <c r="F40" s="54" t="s">
        <v>146</v>
      </c>
      <c r="G40" s="22" t="s">
        <v>6</v>
      </c>
      <c r="H40" s="22">
        <v>2</v>
      </c>
      <c r="I40" s="56"/>
      <c r="J40" s="56">
        <f t="shared" si="0"/>
        <v>0</v>
      </c>
    </row>
    <row r="41" spans="1:10" s="53" customFormat="1" ht="28.5" customHeight="1" x14ac:dyDescent="0.2">
      <c r="A41" s="45">
        <v>37</v>
      </c>
      <c r="B41" s="48"/>
      <c r="C41" s="34" t="s">
        <v>92</v>
      </c>
      <c r="D41" s="55"/>
      <c r="E41" s="55"/>
      <c r="F41" s="54" t="s">
        <v>36</v>
      </c>
      <c r="G41" s="22" t="s">
        <v>6</v>
      </c>
      <c r="H41" s="22">
        <v>2</v>
      </c>
      <c r="I41" s="56"/>
      <c r="J41" s="56">
        <f t="shared" si="0"/>
        <v>0</v>
      </c>
    </row>
    <row r="42" spans="1:10" s="53" customFormat="1" ht="39.75" customHeight="1" x14ac:dyDescent="0.2">
      <c r="A42" s="45">
        <v>38</v>
      </c>
      <c r="B42" s="48"/>
      <c r="C42" s="34" t="s">
        <v>148</v>
      </c>
      <c r="D42" s="55"/>
      <c r="E42" s="55"/>
      <c r="F42" s="54" t="s">
        <v>147</v>
      </c>
      <c r="G42" s="22" t="s">
        <v>6</v>
      </c>
      <c r="H42" s="22">
        <v>1</v>
      </c>
      <c r="I42" s="56"/>
      <c r="J42" s="56">
        <f t="shared" si="0"/>
        <v>0</v>
      </c>
    </row>
    <row r="43" spans="1:10" s="53" customFormat="1" ht="50.25" customHeight="1" x14ac:dyDescent="0.2">
      <c r="A43" s="45">
        <v>39</v>
      </c>
      <c r="B43" s="48"/>
      <c r="C43" s="34" t="s">
        <v>151</v>
      </c>
      <c r="D43" s="55"/>
      <c r="E43" s="55"/>
      <c r="F43" s="54" t="s">
        <v>149</v>
      </c>
      <c r="G43" s="22" t="s">
        <v>6</v>
      </c>
      <c r="H43" s="22">
        <v>1</v>
      </c>
      <c r="I43" s="56"/>
      <c r="J43" s="56">
        <f t="shared" si="0"/>
        <v>0</v>
      </c>
    </row>
    <row r="44" spans="1:10" s="53" customFormat="1" ht="28.5" customHeight="1" x14ac:dyDescent="0.2">
      <c r="A44" s="45">
        <v>40</v>
      </c>
      <c r="B44" s="48"/>
      <c r="C44" s="34" t="s">
        <v>152</v>
      </c>
      <c r="D44" s="55"/>
      <c r="E44" s="55"/>
      <c r="F44" s="54" t="s">
        <v>150</v>
      </c>
      <c r="G44" s="22" t="s">
        <v>6</v>
      </c>
      <c r="H44" s="22">
        <v>1</v>
      </c>
      <c r="I44" s="56"/>
      <c r="J44" s="56">
        <f t="shared" si="0"/>
        <v>0</v>
      </c>
    </row>
    <row r="45" spans="1:10" s="53" customFormat="1" ht="48.75" customHeight="1" x14ac:dyDescent="0.2">
      <c r="A45" s="45">
        <v>41</v>
      </c>
      <c r="B45" s="45"/>
      <c r="C45" s="60" t="s">
        <v>81</v>
      </c>
      <c r="D45" s="60"/>
      <c r="E45" s="60"/>
      <c r="F45" s="51" t="s">
        <v>84</v>
      </c>
      <c r="G45" s="71" t="s">
        <v>6</v>
      </c>
      <c r="H45" s="71">
        <v>6</v>
      </c>
      <c r="I45" s="72"/>
      <c r="J45" s="52">
        <f t="shared" si="0"/>
        <v>0</v>
      </c>
    </row>
    <row r="46" spans="1:10" s="53" customFormat="1" ht="29.25" customHeight="1" x14ac:dyDescent="0.2">
      <c r="A46" s="45">
        <v>42</v>
      </c>
      <c r="B46" s="45"/>
      <c r="C46" s="60" t="s">
        <v>82</v>
      </c>
      <c r="D46" s="60"/>
      <c r="E46" s="60"/>
      <c r="F46" s="51" t="s">
        <v>83</v>
      </c>
      <c r="G46" s="71" t="s">
        <v>6</v>
      </c>
      <c r="H46" s="71">
        <v>6</v>
      </c>
      <c r="I46" s="72"/>
      <c r="J46" s="52">
        <f t="shared" si="0"/>
        <v>0</v>
      </c>
    </row>
    <row r="47" spans="1:10" s="13" customFormat="1" ht="18" customHeight="1" x14ac:dyDescent="0.2">
      <c r="A47" s="45">
        <v>43</v>
      </c>
      <c r="B47" s="46"/>
      <c r="C47" s="47" t="s">
        <v>49</v>
      </c>
      <c r="D47" s="46"/>
      <c r="E47" s="46"/>
      <c r="F47" s="46"/>
      <c r="G47" s="46"/>
      <c r="H47" s="46"/>
      <c r="I47" s="46"/>
      <c r="J47" s="109">
        <f>SUM(J48:J57)</f>
        <v>0</v>
      </c>
    </row>
    <row r="48" spans="1:10" s="53" customFormat="1" ht="29.25" customHeight="1" x14ac:dyDescent="0.2">
      <c r="A48" s="45">
        <v>44</v>
      </c>
      <c r="B48" s="45"/>
      <c r="C48" s="73" t="s">
        <v>47</v>
      </c>
      <c r="D48" s="73"/>
      <c r="E48" s="73"/>
      <c r="F48" s="74" t="s">
        <v>153</v>
      </c>
      <c r="G48" s="75" t="s">
        <v>6</v>
      </c>
      <c r="H48" s="75">
        <v>0</v>
      </c>
      <c r="I48" s="76"/>
      <c r="J48" s="77">
        <f t="shared" ref="J48:J57" si="1">I48*H48</f>
        <v>0</v>
      </c>
    </row>
    <row r="49" spans="1:11" s="53" customFormat="1" ht="163.5" customHeight="1" x14ac:dyDescent="0.2">
      <c r="A49" s="45">
        <v>45</v>
      </c>
      <c r="B49" s="48"/>
      <c r="C49" s="34" t="s">
        <v>155</v>
      </c>
      <c r="D49" s="57"/>
      <c r="E49" s="54"/>
      <c r="F49" s="54" t="s">
        <v>159</v>
      </c>
      <c r="G49" s="22" t="s">
        <v>6</v>
      </c>
      <c r="H49" s="22">
        <v>1</v>
      </c>
      <c r="I49" s="58"/>
      <c r="J49" s="58">
        <f t="shared" si="1"/>
        <v>0</v>
      </c>
    </row>
    <row r="50" spans="1:11" s="53" customFormat="1" ht="35.25" customHeight="1" x14ac:dyDescent="0.2">
      <c r="A50" s="45">
        <v>46</v>
      </c>
      <c r="B50" s="48"/>
      <c r="C50" s="34" t="s">
        <v>156</v>
      </c>
      <c r="D50" s="57"/>
      <c r="E50" s="54"/>
      <c r="F50" s="54" t="s">
        <v>157</v>
      </c>
      <c r="G50" s="22" t="s">
        <v>6</v>
      </c>
      <c r="H50" s="22">
        <v>1</v>
      </c>
      <c r="I50" s="58"/>
      <c r="J50" s="58">
        <f t="shared" si="1"/>
        <v>0</v>
      </c>
    </row>
    <row r="51" spans="1:11" s="53" customFormat="1" ht="35.25" customHeight="1" x14ac:dyDescent="0.2">
      <c r="A51" s="45">
        <v>47</v>
      </c>
      <c r="B51" s="48"/>
      <c r="C51" s="34" t="s">
        <v>92</v>
      </c>
      <c r="D51" s="57"/>
      <c r="E51" s="54"/>
      <c r="F51" s="54" t="s">
        <v>158</v>
      </c>
      <c r="G51" s="22" t="s">
        <v>6</v>
      </c>
      <c r="H51" s="22">
        <v>1</v>
      </c>
      <c r="I51" s="58"/>
      <c r="J51" s="58">
        <f t="shared" si="1"/>
        <v>0</v>
      </c>
    </row>
    <row r="52" spans="1:11" s="53" customFormat="1" ht="52.5" customHeight="1" x14ac:dyDescent="0.2">
      <c r="A52" s="45">
        <v>48</v>
      </c>
      <c r="B52" s="45"/>
      <c r="C52" s="78" t="s">
        <v>50</v>
      </c>
      <c r="D52" s="78"/>
      <c r="E52" s="49"/>
      <c r="F52" s="51" t="s">
        <v>160</v>
      </c>
      <c r="G52" s="61" t="s">
        <v>6</v>
      </c>
      <c r="H52" s="61">
        <v>1</v>
      </c>
      <c r="I52" s="68"/>
      <c r="J52" s="68">
        <f t="shared" si="1"/>
        <v>0</v>
      </c>
    </row>
    <row r="53" spans="1:11" s="53" customFormat="1" ht="28.5" customHeight="1" x14ac:dyDescent="0.2">
      <c r="A53" s="45">
        <v>49</v>
      </c>
      <c r="B53" s="48"/>
      <c r="C53" s="34" t="s">
        <v>163</v>
      </c>
      <c r="D53" s="55"/>
      <c r="E53" s="55"/>
      <c r="F53" s="54" t="s">
        <v>164</v>
      </c>
      <c r="G53" s="22" t="s">
        <v>6</v>
      </c>
      <c r="H53" s="22">
        <v>1</v>
      </c>
      <c r="I53" s="56"/>
      <c r="J53" s="56">
        <f t="shared" si="1"/>
        <v>0</v>
      </c>
    </row>
    <row r="54" spans="1:11" s="53" customFormat="1" ht="28.5" customHeight="1" x14ac:dyDescent="0.2">
      <c r="A54" s="45">
        <v>50</v>
      </c>
      <c r="B54" s="48"/>
      <c r="C54" s="34" t="s">
        <v>161</v>
      </c>
      <c r="D54" s="55"/>
      <c r="E54" s="55"/>
      <c r="F54" s="54" t="s">
        <v>162</v>
      </c>
      <c r="G54" s="22" t="s">
        <v>6</v>
      </c>
      <c r="H54" s="22">
        <v>2</v>
      </c>
      <c r="I54" s="56"/>
      <c r="J54" s="56">
        <f t="shared" si="1"/>
        <v>0</v>
      </c>
    </row>
    <row r="55" spans="1:11" s="53" customFormat="1" ht="28.5" customHeight="1" x14ac:dyDescent="0.2">
      <c r="A55" s="45">
        <v>51</v>
      </c>
      <c r="B55" s="48"/>
      <c r="C55" s="34" t="s">
        <v>91</v>
      </c>
      <c r="D55" s="55"/>
      <c r="E55" s="55"/>
      <c r="F55" s="54" t="s">
        <v>89</v>
      </c>
      <c r="G55" s="22" t="s">
        <v>6</v>
      </c>
      <c r="H55" s="22">
        <v>4</v>
      </c>
      <c r="I55" s="56"/>
      <c r="J55" s="56">
        <f t="shared" si="1"/>
        <v>0</v>
      </c>
    </row>
    <row r="56" spans="1:11" s="53" customFormat="1" ht="28.5" customHeight="1" x14ac:dyDescent="0.2">
      <c r="A56" s="45">
        <v>52</v>
      </c>
      <c r="B56" s="48"/>
      <c r="C56" s="34" t="s">
        <v>91</v>
      </c>
      <c r="D56" s="55"/>
      <c r="E56" s="55"/>
      <c r="F56" s="54" t="s">
        <v>90</v>
      </c>
      <c r="G56" s="22" t="s">
        <v>6</v>
      </c>
      <c r="H56" s="22">
        <v>2</v>
      </c>
      <c r="I56" s="56"/>
      <c r="J56" s="56">
        <f t="shared" si="1"/>
        <v>0</v>
      </c>
    </row>
    <row r="57" spans="1:11" s="53" customFormat="1" ht="28.5" customHeight="1" x14ac:dyDescent="0.2">
      <c r="A57" s="45">
        <v>53</v>
      </c>
      <c r="B57" s="48"/>
      <c r="C57" s="34" t="s">
        <v>91</v>
      </c>
      <c r="D57" s="55"/>
      <c r="E57" s="55"/>
      <c r="F57" s="54" t="s">
        <v>88</v>
      </c>
      <c r="G57" s="22" t="s">
        <v>6</v>
      </c>
      <c r="H57" s="22">
        <v>2</v>
      </c>
      <c r="I57" s="56"/>
      <c r="J57" s="56">
        <f t="shared" si="1"/>
        <v>0</v>
      </c>
    </row>
    <row r="58" spans="1:11" s="13" customFormat="1" ht="18" customHeight="1" x14ac:dyDescent="0.2">
      <c r="A58" s="45">
        <v>54</v>
      </c>
      <c r="B58" s="46"/>
      <c r="C58" s="47" t="s">
        <v>154</v>
      </c>
      <c r="D58" s="46"/>
      <c r="E58" s="46"/>
      <c r="F58" s="46"/>
      <c r="G58" s="46"/>
      <c r="H58" s="46"/>
      <c r="I58" s="46"/>
      <c r="J58" s="109">
        <f>SUM(J59:J61)</f>
        <v>0</v>
      </c>
    </row>
    <row r="59" spans="1:11" s="53" customFormat="1" ht="86.25" customHeight="1" x14ac:dyDescent="0.2">
      <c r="A59" s="45">
        <v>55</v>
      </c>
      <c r="B59" s="45"/>
      <c r="C59" s="78" t="s">
        <v>165</v>
      </c>
      <c r="D59" s="78"/>
      <c r="E59" s="49"/>
      <c r="F59" s="51" t="s">
        <v>166</v>
      </c>
      <c r="G59" s="61" t="s">
        <v>6</v>
      </c>
      <c r="H59" s="61">
        <v>2</v>
      </c>
      <c r="I59" s="68"/>
      <c r="J59" s="68">
        <f>I59*H59</f>
        <v>0</v>
      </c>
    </row>
    <row r="60" spans="1:11" s="13" customFormat="1" ht="27.75" customHeight="1" x14ac:dyDescent="0.2">
      <c r="A60" s="45">
        <v>56</v>
      </c>
      <c r="B60" s="45"/>
      <c r="C60" s="78" t="s">
        <v>92</v>
      </c>
      <c r="D60" s="78"/>
      <c r="E60" s="82"/>
      <c r="F60" s="51" t="s">
        <v>93</v>
      </c>
      <c r="G60" s="83" t="s">
        <v>6</v>
      </c>
      <c r="H60" s="61">
        <v>2</v>
      </c>
      <c r="I60" s="84"/>
      <c r="J60" s="85">
        <f>H60*I60</f>
        <v>0</v>
      </c>
    </row>
    <row r="61" spans="1:11" s="53" customFormat="1" ht="36" customHeight="1" x14ac:dyDescent="0.2">
      <c r="A61" s="45">
        <v>57</v>
      </c>
      <c r="B61" s="48"/>
      <c r="C61" s="49" t="s">
        <v>167</v>
      </c>
      <c r="D61" s="50"/>
      <c r="E61" s="49"/>
      <c r="F61" s="79" t="s">
        <v>168</v>
      </c>
      <c r="G61" s="22" t="s">
        <v>6</v>
      </c>
      <c r="H61" s="22">
        <v>1</v>
      </c>
      <c r="I61" s="52"/>
      <c r="J61" s="52">
        <f>I61*H61</f>
        <v>0</v>
      </c>
    </row>
    <row r="62" spans="1:11" s="13" customFormat="1" ht="18" customHeight="1" x14ac:dyDescent="0.2">
      <c r="A62" s="45">
        <v>58</v>
      </c>
      <c r="B62" s="46"/>
      <c r="C62" s="47" t="s">
        <v>34</v>
      </c>
      <c r="D62" s="46"/>
      <c r="E62" s="46"/>
      <c r="F62" s="46"/>
      <c r="G62" s="46"/>
      <c r="H62" s="46"/>
      <c r="I62" s="46"/>
      <c r="J62" s="109">
        <f>SUM(J63:J67)</f>
        <v>0</v>
      </c>
    </row>
    <row r="63" spans="1:11" s="94" customFormat="1" ht="66" customHeight="1" outlineLevel="1" x14ac:dyDescent="0.2">
      <c r="A63" s="45">
        <v>59</v>
      </c>
      <c r="B63" s="45"/>
      <c r="C63" s="59" t="s">
        <v>52</v>
      </c>
      <c r="D63" s="59"/>
      <c r="E63" s="59"/>
      <c r="F63" s="51" t="s">
        <v>94</v>
      </c>
      <c r="G63" s="61" t="s">
        <v>6</v>
      </c>
      <c r="H63" s="61">
        <v>1</v>
      </c>
      <c r="I63" s="68"/>
      <c r="J63" s="68">
        <f>I63*H63</f>
        <v>0</v>
      </c>
    </row>
    <row r="64" spans="1:11" s="13" customFormat="1" ht="162.75" customHeight="1" x14ac:dyDescent="0.2">
      <c r="A64" s="45">
        <v>60</v>
      </c>
      <c r="B64" s="45"/>
      <c r="C64" s="49" t="s">
        <v>171</v>
      </c>
      <c r="D64" s="50"/>
      <c r="E64" s="49"/>
      <c r="F64" s="79" t="s">
        <v>217</v>
      </c>
      <c r="G64" s="22" t="s">
        <v>6</v>
      </c>
      <c r="H64" s="22">
        <v>1</v>
      </c>
      <c r="I64" s="69"/>
      <c r="J64" s="69">
        <f>I64*H64</f>
        <v>0</v>
      </c>
      <c r="K64" s="93"/>
    </row>
    <row r="65" spans="1:11" s="53" customFormat="1" ht="66.75" customHeight="1" x14ac:dyDescent="0.2">
      <c r="A65" s="45">
        <v>61</v>
      </c>
      <c r="B65" s="82"/>
      <c r="C65" s="49" t="s">
        <v>23</v>
      </c>
      <c r="D65" s="49"/>
      <c r="E65" s="49"/>
      <c r="F65" s="54" t="s">
        <v>169</v>
      </c>
      <c r="G65" s="83" t="s">
        <v>6</v>
      </c>
      <c r="H65" s="70">
        <v>6</v>
      </c>
      <c r="I65" s="84"/>
      <c r="J65" s="84">
        <f>I65*H65</f>
        <v>0</v>
      </c>
    </row>
    <row r="66" spans="1:11" s="53" customFormat="1" ht="66.75" customHeight="1" x14ac:dyDescent="0.2">
      <c r="A66" s="45">
        <v>62</v>
      </c>
      <c r="B66" s="82"/>
      <c r="C66" s="49" t="s">
        <v>40</v>
      </c>
      <c r="D66" s="49"/>
      <c r="E66" s="49"/>
      <c r="F66" s="54" t="s">
        <v>170</v>
      </c>
      <c r="G66" s="83" t="s">
        <v>6</v>
      </c>
      <c r="H66" s="70">
        <v>6</v>
      </c>
      <c r="I66" s="84"/>
      <c r="J66" s="84">
        <f>I66*H66</f>
        <v>0</v>
      </c>
    </row>
    <row r="67" spans="1:11" s="53" customFormat="1" ht="48.75" customHeight="1" x14ac:dyDescent="0.2">
      <c r="A67" s="45">
        <v>63</v>
      </c>
      <c r="B67" s="48"/>
      <c r="C67" s="49" t="s">
        <v>172</v>
      </c>
      <c r="D67" s="50"/>
      <c r="E67" s="49"/>
      <c r="F67" s="79" t="s">
        <v>173</v>
      </c>
      <c r="G67" s="22" t="s">
        <v>24</v>
      </c>
      <c r="H67" s="22">
        <v>1</v>
      </c>
      <c r="I67" s="52"/>
      <c r="J67" s="52">
        <f>I67*H67</f>
        <v>0</v>
      </c>
    </row>
    <row r="68" spans="1:11" s="13" customFormat="1" ht="18" customHeight="1" x14ac:dyDescent="0.2">
      <c r="A68" s="45">
        <v>64</v>
      </c>
      <c r="B68" s="46"/>
      <c r="C68" s="47" t="s">
        <v>48</v>
      </c>
      <c r="D68" s="46"/>
      <c r="E68" s="46"/>
      <c r="F68" s="46"/>
      <c r="G68" s="46"/>
      <c r="H68" s="46"/>
      <c r="I68" s="46"/>
      <c r="J68" s="109">
        <f>SUM(J69:J73)</f>
        <v>0</v>
      </c>
    </row>
    <row r="69" spans="1:11" s="53" customFormat="1" ht="155.25" customHeight="1" x14ac:dyDescent="0.2">
      <c r="A69" s="45">
        <v>65</v>
      </c>
      <c r="B69" s="48"/>
      <c r="C69" s="63" t="s">
        <v>48</v>
      </c>
      <c r="D69" s="95"/>
      <c r="E69" s="63"/>
      <c r="F69" s="96" t="s">
        <v>99</v>
      </c>
      <c r="G69" s="66" t="s">
        <v>6</v>
      </c>
      <c r="H69" s="66">
        <v>1</v>
      </c>
      <c r="I69" s="97"/>
      <c r="J69" s="97">
        <f>I69*H69</f>
        <v>0</v>
      </c>
    </row>
    <row r="70" spans="1:11" customFormat="1" ht="38.25" customHeight="1" x14ac:dyDescent="0.2">
      <c r="A70" s="45">
        <v>66</v>
      </c>
      <c r="B70" s="86"/>
      <c r="C70" s="88" t="s">
        <v>97</v>
      </c>
      <c r="D70" s="87"/>
      <c r="E70" s="89"/>
      <c r="F70" s="51" t="s">
        <v>98</v>
      </c>
      <c r="G70" s="90" t="s">
        <v>6</v>
      </c>
      <c r="H70" s="90">
        <v>2</v>
      </c>
      <c r="I70" s="91"/>
      <c r="J70" s="92">
        <f>I70*H70</f>
        <v>0</v>
      </c>
      <c r="K70" s="53"/>
    </row>
    <row r="71" spans="1:11" s="53" customFormat="1" ht="24" customHeight="1" x14ac:dyDescent="0.2">
      <c r="A71" s="45">
        <v>67</v>
      </c>
      <c r="B71" s="45"/>
      <c r="C71" s="78" t="s">
        <v>51</v>
      </c>
      <c r="D71" s="78"/>
      <c r="E71" s="49"/>
      <c r="F71" s="51" t="s">
        <v>95</v>
      </c>
      <c r="G71" s="61" t="s">
        <v>6</v>
      </c>
      <c r="H71" s="61">
        <v>2</v>
      </c>
      <c r="I71" s="68"/>
      <c r="J71" s="68">
        <f>I71*H71</f>
        <v>0</v>
      </c>
    </row>
    <row r="72" spans="1:11" s="53" customFormat="1" ht="35.25" customHeight="1" x14ac:dyDescent="0.2">
      <c r="A72" s="45">
        <v>68</v>
      </c>
      <c r="B72" s="45"/>
      <c r="C72" s="78" t="s">
        <v>27</v>
      </c>
      <c r="D72" s="78"/>
      <c r="E72" s="49"/>
      <c r="F72" s="51" t="s">
        <v>28</v>
      </c>
      <c r="G72" s="61" t="s">
        <v>6</v>
      </c>
      <c r="H72" s="61">
        <v>1</v>
      </c>
      <c r="I72" s="68"/>
      <c r="J72" s="68">
        <f>I72*H72</f>
        <v>0</v>
      </c>
    </row>
    <row r="73" spans="1:11" s="53" customFormat="1" ht="26.25" customHeight="1" x14ac:dyDescent="0.2">
      <c r="A73" s="45">
        <v>69</v>
      </c>
      <c r="B73" s="45"/>
      <c r="C73" s="78" t="s">
        <v>29</v>
      </c>
      <c r="D73" s="78"/>
      <c r="E73" s="49"/>
      <c r="F73" s="51" t="s">
        <v>96</v>
      </c>
      <c r="G73" s="61" t="s">
        <v>6</v>
      </c>
      <c r="H73" s="61">
        <v>4</v>
      </c>
      <c r="I73" s="68"/>
      <c r="J73" s="68">
        <f>I73*H73</f>
        <v>0</v>
      </c>
    </row>
    <row r="74" spans="1:11" s="13" customFormat="1" ht="18" x14ac:dyDescent="0.2">
      <c r="A74" s="45">
        <v>70</v>
      </c>
      <c r="B74" s="46"/>
      <c r="C74" s="47" t="s">
        <v>17</v>
      </c>
      <c r="D74" s="46"/>
      <c r="E74" s="46"/>
      <c r="F74" s="46"/>
      <c r="G74" s="46"/>
      <c r="H74" s="46"/>
      <c r="I74" s="46"/>
      <c r="J74" s="109">
        <f>SUM(J75:J83)</f>
        <v>0</v>
      </c>
    </row>
    <row r="75" spans="1:11" s="53" customFormat="1" ht="51" customHeight="1" x14ac:dyDescent="0.2">
      <c r="A75" s="45">
        <v>71</v>
      </c>
      <c r="B75" s="48"/>
      <c r="C75" s="49" t="s">
        <v>30</v>
      </c>
      <c r="D75" s="50"/>
      <c r="E75" s="49"/>
      <c r="F75" s="79" t="s">
        <v>218</v>
      </c>
      <c r="G75" s="22" t="s">
        <v>6</v>
      </c>
      <c r="H75" s="22">
        <v>1</v>
      </c>
      <c r="I75" s="69"/>
      <c r="J75" s="69">
        <f t="shared" ref="J75:J83" si="2">I75*H75</f>
        <v>0</v>
      </c>
    </row>
    <row r="76" spans="1:11" s="53" customFormat="1" ht="51.75" customHeight="1" x14ac:dyDescent="0.2">
      <c r="A76" s="45">
        <v>72</v>
      </c>
      <c r="B76" s="48"/>
      <c r="C76" s="49" t="s">
        <v>30</v>
      </c>
      <c r="D76" s="50"/>
      <c r="E76" s="49"/>
      <c r="F76" s="79" t="s">
        <v>219</v>
      </c>
      <c r="G76" s="22" t="s">
        <v>6</v>
      </c>
      <c r="H76" s="22">
        <v>1</v>
      </c>
      <c r="I76" s="52"/>
      <c r="J76" s="52">
        <f t="shared" si="2"/>
        <v>0</v>
      </c>
    </row>
    <row r="77" spans="1:11" s="53" customFormat="1" ht="48.75" customHeight="1" x14ac:dyDescent="0.2">
      <c r="A77" s="45">
        <v>73</v>
      </c>
      <c r="B77" s="48"/>
      <c r="C77" s="34" t="s">
        <v>100</v>
      </c>
      <c r="D77" s="50"/>
      <c r="E77" s="49"/>
      <c r="F77" s="54" t="s">
        <v>221</v>
      </c>
      <c r="G77" s="133" t="s">
        <v>6</v>
      </c>
      <c r="H77" s="133">
        <v>1</v>
      </c>
      <c r="I77" s="58"/>
      <c r="J77" s="58">
        <f t="shared" si="2"/>
        <v>0</v>
      </c>
    </row>
    <row r="78" spans="1:11" s="53" customFormat="1" ht="59.25" customHeight="1" x14ac:dyDescent="0.2">
      <c r="A78" s="45">
        <v>74</v>
      </c>
      <c r="B78" s="48"/>
      <c r="C78" s="49" t="s">
        <v>31</v>
      </c>
      <c r="D78" s="50"/>
      <c r="E78" s="49"/>
      <c r="F78" s="79" t="s">
        <v>174</v>
      </c>
      <c r="G78" s="22" t="s">
        <v>6</v>
      </c>
      <c r="H78" s="22">
        <v>1</v>
      </c>
      <c r="I78" s="52"/>
      <c r="J78" s="52">
        <f t="shared" si="2"/>
        <v>0</v>
      </c>
    </row>
    <row r="79" spans="1:11" s="53" customFormat="1" ht="39" customHeight="1" x14ac:dyDescent="0.2">
      <c r="A79" s="45">
        <v>75</v>
      </c>
      <c r="B79" s="48"/>
      <c r="C79" s="63" t="s">
        <v>175</v>
      </c>
      <c r="D79" s="95"/>
      <c r="E79" s="63"/>
      <c r="F79" s="96" t="s">
        <v>176</v>
      </c>
      <c r="G79" s="66" t="s">
        <v>6</v>
      </c>
      <c r="H79" s="66">
        <v>0</v>
      </c>
      <c r="I79" s="97"/>
      <c r="J79" s="97">
        <f t="shared" si="2"/>
        <v>0</v>
      </c>
    </row>
    <row r="80" spans="1:11" s="53" customFormat="1" ht="63.75" customHeight="1" x14ac:dyDescent="0.2">
      <c r="A80" s="45">
        <v>76</v>
      </c>
      <c r="B80" s="48"/>
      <c r="C80" s="63" t="s">
        <v>177</v>
      </c>
      <c r="D80" s="95"/>
      <c r="E80" s="63"/>
      <c r="F80" s="96" t="s">
        <v>178</v>
      </c>
      <c r="G80" s="66" t="s">
        <v>6</v>
      </c>
      <c r="H80" s="66">
        <v>0</v>
      </c>
      <c r="I80" s="97"/>
      <c r="J80" s="97">
        <f t="shared" si="2"/>
        <v>0</v>
      </c>
    </row>
    <row r="81" spans="1:10" s="53" customFormat="1" ht="64.5" customHeight="1" x14ac:dyDescent="0.2">
      <c r="A81" s="45">
        <v>77</v>
      </c>
      <c r="B81" s="45"/>
      <c r="C81" s="78" t="s">
        <v>101</v>
      </c>
      <c r="D81" s="57"/>
      <c r="E81" s="98"/>
      <c r="F81" s="49" t="s">
        <v>179</v>
      </c>
      <c r="G81" s="61" t="s">
        <v>6</v>
      </c>
      <c r="H81" s="61">
        <v>1</v>
      </c>
      <c r="I81" s="62"/>
      <c r="J81" s="62">
        <f t="shared" si="2"/>
        <v>0</v>
      </c>
    </row>
    <row r="82" spans="1:10" s="53" customFormat="1" ht="90.75" customHeight="1" x14ac:dyDescent="0.2">
      <c r="A82" s="45">
        <v>78</v>
      </c>
      <c r="B82" s="45"/>
      <c r="C82" s="78" t="s">
        <v>102</v>
      </c>
      <c r="D82" s="55"/>
      <c r="E82" s="98"/>
      <c r="F82" s="49" t="s">
        <v>180</v>
      </c>
      <c r="G82" s="61" t="s">
        <v>6</v>
      </c>
      <c r="H82" s="61">
        <v>4</v>
      </c>
      <c r="I82" s="68"/>
      <c r="J82" s="68">
        <f t="shared" si="2"/>
        <v>0</v>
      </c>
    </row>
    <row r="83" spans="1:10" s="81" customFormat="1" ht="39.75" customHeight="1" x14ac:dyDescent="0.2">
      <c r="A83" s="45">
        <v>79</v>
      </c>
      <c r="B83" s="80"/>
      <c r="C83" s="99" t="s">
        <v>103</v>
      </c>
      <c r="D83" s="99"/>
      <c r="E83" s="55"/>
      <c r="F83" s="100" t="s">
        <v>104</v>
      </c>
      <c r="G83" s="83" t="s">
        <v>6</v>
      </c>
      <c r="H83" s="70">
        <v>2</v>
      </c>
      <c r="I83" s="101"/>
      <c r="J83" s="101">
        <f t="shared" si="2"/>
        <v>0</v>
      </c>
    </row>
    <row r="84" spans="1:10" s="13" customFormat="1" ht="18" customHeight="1" x14ac:dyDescent="0.2">
      <c r="A84" s="45">
        <v>80</v>
      </c>
      <c r="B84" s="46"/>
      <c r="C84" s="47" t="s">
        <v>38</v>
      </c>
      <c r="D84" s="46"/>
      <c r="E84" s="46"/>
      <c r="F84" s="46"/>
      <c r="G84" s="46"/>
      <c r="H84" s="46"/>
      <c r="I84" s="46"/>
      <c r="J84" s="109">
        <f>SUM(J85:J91)</f>
        <v>0</v>
      </c>
    </row>
    <row r="85" spans="1:10" s="53" customFormat="1" ht="30" customHeight="1" x14ac:dyDescent="0.2">
      <c r="A85" s="45">
        <v>81</v>
      </c>
      <c r="B85" s="48"/>
      <c r="C85" s="60" t="s">
        <v>181</v>
      </c>
      <c r="D85" s="60"/>
      <c r="E85" s="60"/>
      <c r="F85" s="49" t="s">
        <v>182</v>
      </c>
      <c r="G85" s="71" t="s">
        <v>24</v>
      </c>
      <c r="H85" s="71">
        <v>1</v>
      </c>
      <c r="I85" s="72"/>
      <c r="J85" s="52">
        <f t="shared" ref="J85:J91" si="3">I85*H85</f>
        <v>0</v>
      </c>
    </row>
    <row r="86" spans="1:10" s="53" customFormat="1" ht="47.25" customHeight="1" x14ac:dyDescent="0.2">
      <c r="A86" s="45">
        <v>82</v>
      </c>
      <c r="B86" s="48"/>
      <c r="C86" s="49" t="s">
        <v>56</v>
      </c>
      <c r="D86" s="50"/>
      <c r="E86" s="49"/>
      <c r="F86" s="79" t="s">
        <v>183</v>
      </c>
      <c r="G86" s="22" t="s">
        <v>54</v>
      </c>
      <c r="H86" s="22">
        <f>15*60</f>
        <v>900</v>
      </c>
      <c r="I86" s="56"/>
      <c r="J86" s="56">
        <f t="shared" si="3"/>
        <v>0</v>
      </c>
    </row>
    <row r="87" spans="1:10" s="53" customFormat="1" ht="30" customHeight="1" x14ac:dyDescent="0.2">
      <c r="A87" s="45">
        <v>83</v>
      </c>
      <c r="B87" s="48"/>
      <c r="C87" s="60" t="s">
        <v>53</v>
      </c>
      <c r="D87" s="60"/>
      <c r="E87" s="60"/>
      <c r="F87" s="49" t="s">
        <v>184</v>
      </c>
      <c r="G87" s="71" t="s">
        <v>54</v>
      </c>
      <c r="H87" s="71">
        <f>8*40</f>
        <v>320</v>
      </c>
      <c r="I87" s="72"/>
      <c r="J87" s="52">
        <f t="shared" si="3"/>
        <v>0</v>
      </c>
    </row>
    <row r="88" spans="1:10" s="53" customFormat="1" ht="30" customHeight="1" x14ac:dyDescent="0.2">
      <c r="A88" s="45">
        <v>84</v>
      </c>
      <c r="B88" s="48"/>
      <c r="C88" s="60" t="s">
        <v>60</v>
      </c>
      <c r="D88" s="60"/>
      <c r="E88" s="60"/>
      <c r="F88" s="49" t="s">
        <v>61</v>
      </c>
      <c r="G88" s="71" t="s">
        <v>54</v>
      </c>
      <c r="H88" s="71">
        <f>4*50</f>
        <v>200</v>
      </c>
      <c r="I88" s="72"/>
      <c r="J88" s="52">
        <f t="shared" si="3"/>
        <v>0</v>
      </c>
    </row>
    <row r="89" spans="1:10" s="53" customFormat="1" ht="36" customHeight="1" x14ac:dyDescent="0.2">
      <c r="A89" s="45">
        <v>85</v>
      </c>
      <c r="B89" s="82"/>
      <c r="C89" s="49" t="s">
        <v>55</v>
      </c>
      <c r="D89" s="49"/>
      <c r="E89" s="49"/>
      <c r="F89" s="54" t="s">
        <v>185</v>
      </c>
      <c r="G89" s="61" t="s">
        <v>54</v>
      </c>
      <c r="H89" s="61">
        <v>80</v>
      </c>
      <c r="I89" s="68"/>
      <c r="J89" s="68">
        <f t="shared" si="3"/>
        <v>0</v>
      </c>
    </row>
    <row r="90" spans="1:10" s="53" customFormat="1" ht="30" customHeight="1" x14ac:dyDescent="0.2">
      <c r="A90" s="45">
        <v>86</v>
      </c>
      <c r="B90" s="48"/>
      <c r="C90" s="60" t="s">
        <v>57</v>
      </c>
      <c r="D90" s="60"/>
      <c r="E90" s="60"/>
      <c r="F90" s="49" t="s">
        <v>59</v>
      </c>
      <c r="G90" s="71" t="s">
        <v>24</v>
      </c>
      <c r="H90" s="71">
        <v>1</v>
      </c>
      <c r="I90" s="72"/>
      <c r="J90" s="52">
        <f t="shared" si="3"/>
        <v>0</v>
      </c>
    </row>
    <row r="91" spans="1:10" s="53" customFormat="1" ht="30" customHeight="1" x14ac:dyDescent="0.2">
      <c r="A91" s="45">
        <v>87</v>
      </c>
      <c r="B91" s="48"/>
      <c r="C91" s="60" t="s">
        <v>58</v>
      </c>
      <c r="D91" s="60"/>
      <c r="E91" s="60"/>
      <c r="F91" s="49" t="s">
        <v>109</v>
      </c>
      <c r="G91" s="71" t="s">
        <v>6</v>
      </c>
      <c r="H91" s="71">
        <v>1</v>
      </c>
      <c r="I91" s="72"/>
      <c r="J91" s="52">
        <f t="shared" si="3"/>
        <v>0</v>
      </c>
    </row>
    <row r="92" spans="1:10" s="13" customFormat="1" ht="18" customHeight="1" x14ac:dyDescent="0.2">
      <c r="A92" s="45">
        <v>88</v>
      </c>
      <c r="B92" s="46"/>
      <c r="C92" s="47" t="s">
        <v>39</v>
      </c>
      <c r="D92" s="46"/>
      <c r="E92" s="46"/>
      <c r="F92" s="46"/>
      <c r="G92" s="46"/>
      <c r="H92" s="46"/>
      <c r="I92" s="46"/>
      <c r="J92" s="109">
        <f>SUM(J93:J106)</f>
        <v>0</v>
      </c>
    </row>
    <row r="93" spans="1:10" s="53" customFormat="1" ht="36" customHeight="1" x14ac:dyDescent="0.2">
      <c r="A93" s="45">
        <v>89</v>
      </c>
      <c r="B93" s="82"/>
      <c r="C93" s="49" t="s">
        <v>62</v>
      </c>
      <c r="D93" s="49"/>
      <c r="E93" s="49"/>
      <c r="F93" s="54" t="s">
        <v>110</v>
      </c>
      <c r="G93" s="61" t="s">
        <v>24</v>
      </c>
      <c r="H93" s="61">
        <v>1</v>
      </c>
      <c r="I93" s="68"/>
      <c r="J93" s="68">
        <f t="shared" ref="J93:J106" si="4">I93*H93</f>
        <v>0</v>
      </c>
    </row>
    <row r="94" spans="1:10" s="53" customFormat="1" ht="30" customHeight="1" x14ac:dyDescent="0.2">
      <c r="A94" s="45">
        <v>90</v>
      </c>
      <c r="B94" s="48"/>
      <c r="C94" s="49" t="s">
        <v>62</v>
      </c>
      <c r="D94" s="49"/>
      <c r="E94" s="49"/>
      <c r="F94" s="49" t="s">
        <v>63</v>
      </c>
      <c r="G94" s="71" t="s">
        <v>24</v>
      </c>
      <c r="H94" s="22">
        <v>1</v>
      </c>
      <c r="I94" s="62"/>
      <c r="J94" s="62">
        <f t="shared" si="4"/>
        <v>0</v>
      </c>
    </row>
    <row r="95" spans="1:10" s="53" customFormat="1" ht="36" customHeight="1" x14ac:dyDescent="0.2">
      <c r="A95" s="45">
        <v>91</v>
      </c>
      <c r="B95" s="82"/>
      <c r="C95" s="49" t="s">
        <v>62</v>
      </c>
      <c r="D95" s="49"/>
      <c r="E95" s="49"/>
      <c r="F95" s="54" t="s">
        <v>64</v>
      </c>
      <c r="G95" s="61" t="s">
        <v>24</v>
      </c>
      <c r="H95" s="61">
        <v>1</v>
      </c>
      <c r="I95" s="68"/>
      <c r="J95" s="68">
        <f t="shared" si="4"/>
        <v>0</v>
      </c>
    </row>
    <row r="96" spans="1:10" s="53" customFormat="1" ht="36" customHeight="1" x14ac:dyDescent="0.2">
      <c r="A96" s="45">
        <v>92</v>
      </c>
      <c r="B96" s="82"/>
      <c r="C96" s="49" t="s">
        <v>62</v>
      </c>
      <c r="D96" s="49"/>
      <c r="E96" s="49"/>
      <c r="F96" s="54" t="s">
        <v>65</v>
      </c>
      <c r="G96" s="61" t="s">
        <v>24</v>
      </c>
      <c r="H96" s="61">
        <v>1</v>
      </c>
      <c r="I96" s="68"/>
      <c r="J96" s="68">
        <f t="shared" si="4"/>
        <v>0</v>
      </c>
    </row>
    <row r="97" spans="1:10" s="53" customFormat="1" ht="30" customHeight="1" x14ac:dyDescent="0.2">
      <c r="A97" s="45">
        <v>93</v>
      </c>
      <c r="B97" s="48"/>
      <c r="C97" s="49" t="s">
        <v>62</v>
      </c>
      <c r="D97" s="49"/>
      <c r="E97" s="49"/>
      <c r="F97" s="49" t="s">
        <v>66</v>
      </c>
      <c r="G97" s="71" t="s">
        <v>24</v>
      </c>
      <c r="H97" s="22">
        <v>1</v>
      </c>
      <c r="I97" s="62"/>
      <c r="J97" s="62">
        <f t="shared" si="4"/>
        <v>0</v>
      </c>
    </row>
    <row r="98" spans="1:10" s="53" customFormat="1" ht="33" customHeight="1" x14ac:dyDescent="0.2">
      <c r="A98" s="45">
        <v>94</v>
      </c>
      <c r="B98" s="48"/>
      <c r="C98" s="49" t="s">
        <v>62</v>
      </c>
      <c r="D98" s="49"/>
      <c r="E98" s="49"/>
      <c r="F98" s="49" t="s">
        <v>187</v>
      </c>
      <c r="G98" s="71" t="s">
        <v>24</v>
      </c>
      <c r="H98" s="22">
        <v>1</v>
      </c>
      <c r="I98" s="62"/>
      <c r="J98" s="62">
        <f t="shared" si="4"/>
        <v>0</v>
      </c>
    </row>
    <row r="99" spans="1:10" s="53" customFormat="1" ht="30" customHeight="1" x14ac:dyDescent="0.2">
      <c r="A99" s="45">
        <v>95</v>
      </c>
      <c r="B99" s="48"/>
      <c r="C99" s="49" t="s">
        <v>62</v>
      </c>
      <c r="D99" s="49"/>
      <c r="E99" s="49"/>
      <c r="F99" s="49" t="s">
        <v>67</v>
      </c>
      <c r="G99" s="71" t="s">
        <v>24</v>
      </c>
      <c r="H99" s="22">
        <v>1</v>
      </c>
      <c r="I99" s="62"/>
      <c r="J99" s="62">
        <f t="shared" si="4"/>
        <v>0</v>
      </c>
    </row>
    <row r="100" spans="1:10" s="53" customFormat="1" ht="36" customHeight="1" x14ac:dyDescent="0.2">
      <c r="A100" s="45">
        <v>96</v>
      </c>
      <c r="B100" s="82"/>
      <c r="C100" s="49" t="s">
        <v>62</v>
      </c>
      <c r="D100" s="49"/>
      <c r="E100" s="49"/>
      <c r="F100" s="54" t="s">
        <v>68</v>
      </c>
      <c r="G100" s="61" t="s">
        <v>24</v>
      </c>
      <c r="H100" s="61">
        <v>1</v>
      </c>
      <c r="I100" s="68"/>
      <c r="J100" s="68">
        <f t="shared" si="4"/>
        <v>0</v>
      </c>
    </row>
    <row r="101" spans="1:10" s="53" customFormat="1" ht="37.5" customHeight="1" x14ac:dyDescent="0.2">
      <c r="A101" s="45">
        <v>97</v>
      </c>
      <c r="B101" s="48"/>
      <c r="C101" s="49" t="s">
        <v>70</v>
      </c>
      <c r="D101" s="49"/>
      <c r="E101" s="49"/>
      <c r="F101" s="49" t="s">
        <v>69</v>
      </c>
      <c r="G101" s="71" t="s">
        <v>71</v>
      </c>
      <c r="H101" s="22">
        <v>53</v>
      </c>
      <c r="I101" s="62"/>
      <c r="J101" s="62">
        <f t="shared" si="4"/>
        <v>0</v>
      </c>
    </row>
    <row r="102" spans="1:10" s="53" customFormat="1" ht="37.5" customHeight="1" x14ac:dyDescent="0.2">
      <c r="A102" s="45">
        <v>98</v>
      </c>
      <c r="B102" s="48"/>
      <c r="C102" s="49" t="s">
        <v>62</v>
      </c>
      <c r="D102" s="49"/>
      <c r="E102" s="49"/>
      <c r="F102" s="49" t="s">
        <v>72</v>
      </c>
      <c r="G102" s="71" t="s">
        <v>71</v>
      </c>
      <c r="H102" s="22">
        <v>4</v>
      </c>
      <c r="I102" s="62"/>
      <c r="J102" s="62">
        <f t="shared" si="4"/>
        <v>0</v>
      </c>
    </row>
    <row r="103" spans="1:10" s="53" customFormat="1" ht="37.5" customHeight="1" x14ac:dyDescent="0.2">
      <c r="A103" s="45">
        <v>99</v>
      </c>
      <c r="B103" s="48"/>
      <c r="C103" s="49" t="s">
        <v>62</v>
      </c>
      <c r="D103" s="49"/>
      <c r="E103" s="49"/>
      <c r="F103" s="49" t="s">
        <v>111</v>
      </c>
      <c r="G103" s="71" t="s">
        <v>24</v>
      </c>
      <c r="H103" s="22">
        <v>1</v>
      </c>
      <c r="I103" s="62"/>
      <c r="J103" s="62">
        <f t="shared" si="4"/>
        <v>0</v>
      </c>
    </row>
    <row r="104" spans="1:10" s="53" customFormat="1" ht="30" customHeight="1" x14ac:dyDescent="0.2">
      <c r="A104" s="45">
        <v>100</v>
      </c>
      <c r="B104" s="48"/>
      <c r="C104" s="49" t="s">
        <v>74</v>
      </c>
      <c r="D104" s="49"/>
      <c r="E104" s="49"/>
      <c r="F104" s="49" t="s">
        <v>73</v>
      </c>
      <c r="G104" s="71" t="s">
        <v>24</v>
      </c>
      <c r="H104" s="22">
        <v>1</v>
      </c>
      <c r="I104" s="62"/>
      <c r="J104" s="62">
        <f t="shared" si="4"/>
        <v>0</v>
      </c>
    </row>
    <row r="105" spans="1:10" s="53" customFormat="1" ht="61.5" customHeight="1" x14ac:dyDescent="0.2">
      <c r="A105" s="45">
        <v>101</v>
      </c>
      <c r="B105" s="48"/>
      <c r="C105" s="49" t="s">
        <v>74</v>
      </c>
      <c r="D105" s="49"/>
      <c r="E105" s="49"/>
      <c r="F105" s="49" t="s">
        <v>75</v>
      </c>
      <c r="G105" s="71" t="s">
        <v>24</v>
      </c>
      <c r="H105" s="22">
        <v>1</v>
      </c>
      <c r="I105" s="62"/>
      <c r="J105" s="62">
        <f t="shared" si="4"/>
        <v>0</v>
      </c>
    </row>
    <row r="106" spans="1:10" s="53" customFormat="1" ht="30" customHeight="1" x14ac:dyDescent="0.2">
      <c r="A106" s="45">
        <v>102</v>
      </c>
      <c r="B106" s="48"/>
      <c r="C106" s="49" t="s">
        <v>76</v>
      </c>
      <c r="D106" s="49"/>
      <c r="E106" s="49"/>
      <c r="F106" s="49" t="s">
        <v>77</v>
      </c>
      <c r="G106" s="71" t="s">
        <v>24</v>
      </c>
      <c r="H106" s="22">
        <v>1</v>
      </c>
      <c r="I106" s="62"/>
      <c r="J106" s="62">
        <f t="shared" si="4"/>
        <v>0</v>
      </c>
    </row>
    <row r="107" spans="1:10" ht="13.5" thickBot="1" x14ac:dyDescent="0.25">
      <c r="A107" s="39"/>
      <c r="B107" s="39"/>
      <c r="C107" s="39"/>
      <c r="D107" s="39"/>
      <c r="E107" s="40"/>
      <c r="F107" s="39"/>
      <c r="G107" s="41"/>
      <c r="H107" s="41"/>
      <c r="I107" s="39"/>
      <c r="J107" s="39"/>
    </row>
    <row r="108" spans="1:10" s="13" customFormat="1" ht="23.25" customHeight="1" x14ac:dyDescent="0.25">
      <c r="A108" s="102"/>
      <c r="B108" s="102"/>
      <c r="C108" s="103" t="s">
        <v>9</v>
      </c>
      <c r="D108" s="102"/>
      <c r="E108" s="104"/>
      <c r="F108" s="102"/>
      <c r="G108" s="105"/>
      <c r="H108" s="105"/>
      <c r="I108" s="102"/>
      <c r="J108" s="106">
        <f>J92+J84+J74+J68+J62+J58+J47+J23+J17+J5</f>
        <v>0</v>
      </c>
    </row>
    <row r="110" spans="1:10" x14ac:dyDescent="0.2">
      <c r="J110" s="28"/>
    </row>
    <row r="111" spans="1:10" collapsed="1" x14ac:dyDescent="0.2">
      <c r="J111" s="28"/>
    </row>
    <row r="112" spans="1:10" x14ac:dyDescent="0.2">
      <c r="J112" s="28"/>
    </row>
    <row r="114" spans="10:10" x14ac:dyDescent="0.2">
      <c r="J114" s="28"/>
    </row>
    <row r="120" spans="10:10" collapsed="1" x14ac:dyDescent="0.2">
      <c r="J120" s="28"/>
    </row>
    <row r="124" spans="10:10" ht="24.95" customHeight="1" x14ac:dyDescent="0.2"/>
    <row r="125" spans="10:10" ht="24.95" customHeight="1" x14ac:dyDescent="0.2"/>
    <row r="126" spans="10:10" ht="24.95" customHeight="1" x14ac:dyDescent="0.2"/>
    <row r="127" spans="10:10" ht="24.95" customHeight="1" x14ac:dyDescent="0.2"/>
    <row r="128" spans="10:10" ht="24.95" customHeight="1" x14ac:dyDescent="0.2"/>
    <row r="129" ht="24.95" customHeight="1" x14ac:dyDescent="0.2"/>
    <row r="130" ht="24.95" customHeight="1" x14ac:dyDescent="0.2"/>
    <row r="131" ht="24.95" customHeight="1" x14ac:dyDescent="0.2"/>
    <row r="132" ht="24.95" customHeight="1" x14ac:dyDescent="0.2"/>
    <row r="133" ht="24.95" customHeight="1" x14ac:dyDescent="0.2"/>
    <row r="134" ht="24.95" customHeight="1" x14ac:dyDescent="0.2"/>
    <row r="135" ht="24.95" customHeight="1" x14ac:dyDescent="0.2"/>
    <row r="136" ht="24.95" customHeight="1" x14ac:dyDescent="0.2"/>
    <row r="137" ht="24.95" customHeight="1" x14ac:dyDescent="0.2"/>
    <row r="138" ht="24.95" customHeight="1" x14ac:dyDescent="0.2"/>
    <row r="139" ht="24.95" customHeight="1" x14ac:dyDescent="0.2"/>
    <row r="140" ht="15" customHeight="1" x14ac:dyDescent="0.2"/>
    <row r="141" ht="24.95" customHeight="1" x14ac:dyDescent="0.2"/>
    <row r="142" ht="18" customHeight="1" x14ac:dyDescent="0.2"/>
    <row r="143" ht="24.95" customHeight="1" x14ac:dyDescent="0.2"/>
    <row r="144" ht="24.95" customHeight="1" x14ac:dyDescent="0.2"/>
  </sheetData>
  <sheetProtection selectLockedCells="1" selectUnlockedCells="1"/>
  <autoFilter ref="A2:J144" xr:uid="{7A201343-2B4E-4FCC-97F1-EFA1AF06BBAC}"/>
  <dataConsolidate/>
  <hyperlinks>
    <hyperlink ref="E113" r:id="rId1" display="DXP 44 HD 4K" xr:uid="{05AB2649-6E57-49D4-AA52-37FB2EE026BB}"/>
    <hyperlink ref="E115" r:id="rId2" display="DTP HDMI 4K 230 Tx" xr:uid="{A6EBA10D-6784-469D-A84C-EC28FBD86827}"/>
    <hyperlink ref="E116" r:id="rId3" display="DTP HDMI 4K 230 Rx" xr:uid="{45AE0B1C-7566-4F59-8822-03AF3EE82421}"/>
  </hyperlinks>
  <pageMargins left="0.74803149606299213" right="0.74803149606299213" top="0.98425196850393704" bottom="0.98425196850393704" header="0.51181102362204722" footer="0.51181102362204722"/>
  <pageSetup paperSize="9" scale="67" firstPageNumber="0" fitToHeight="13" orientation="landscape" r:id="rId4"/>
  <headerFooter alignWithMargins="0">
    <oddFooter>&amp;C&amp;P/&amp;N</oddFooter>
  </headerFooter>
  <rowBreaks count="1" manualBreakCount="1">
    <brk id="139" max="1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937F3B-313F-4DBE-8D19-95D9A160DCFC}">
  <sheetPr>
    <tabColor theme="4"/>
    <outlinePr summaryBelow="0"/>
    <pageSetUpPr fitToPage="1"/>
  </sheetPr>
  <dimension ref="A1:K62"/>
  <sheetViews>
    <sheetView view="pageBreakPreview" zoomScale="85" zoomScaleNormal="70" zoomScaleSheetLayoutView="85" workbookViewId="0">
      <pane ySplit="4" topLeftCell="A5" activePane="bottomLeft" state="frozen"/>
      <selection pane="bottomLeft" activeCell="D6" sqref="D6"/>
    </sheetView>
  </sheetViews>
  <sheetFormatPr defaultColWidth="9.140625" defaultRowHeight="12.75" x14ac:dyDescent="0.2"/>
  <cols>
    <col min="1" max="1" width="8.5703125" style="20" customWidth="1"/>
    <col min="2" max="2" width="11.42578125" style="20" hidden="1" customWidth="1"/>
    <col min="3" max="3" width="16.85546875" style="20" customWidth="1"/>
    <col min="4" max="4" width="16" style="20" bestFit="1" customWidth="1"/>
    <col min="5" max="5" width="16" style="26" customWidth="1"/>
    <col min="6" max="6" width="80.42578125" style="20" customWidth="1"/>
    <col min="7" max="7" width="8" style="27" customWidth="1"/>
    <col min="8" max="8" width="6.7109375" style="27" customWidth="1"/>
    <col min="9" max="9" width="15.140625" style="20" hidden="1" customWidth="1"/>
    <col min="10" max="10" width="20.5703125" style="20" customWidth="1"/>
    <col min="11" max="16384" width="9.140625" style="20"/>
  </cols>
  <sheetData>
    <row r="1" spans="1:11" s="21" customFormat="1" ht="29.25" customHeight="1" x14ac:dyDescent="0.25">
      <c r="C1" s="114"/>
      <c r="D1" s="114"/>
      <c r="E1" s="114"/>
      <c r="F1" s="114"/>
      <c r="G1" s="114"/>
      <c r="H1" s="114"/>
      <c r="I1" s="114"/>
      <c r="J1" s="114"/>
    </row>
    <row r="2" spans="1:11" s="13" customFormat="1" ht="57.75" customHeight="1" x14ac:dyDescent="0.2">
      <c r="A2" s="14" t="s">
        <v>0</v>
      </c>
      <c r="B2" s="14" t="s">
        <v>13</v>
      </c>
      <c r="C2" s="14" t="s">
        <v>5</v>
      </c>
      <c r="D2" s="15" t="s">
        <v>11</v>
      </c>
      <c r="E2" s="15" t="s">
        <v>14</v>
      </c>
      <c r="F2" s="15" t="s">
        <v>16</v>
      </c>
      <c r="G2" s="16" t="s">
        <v>15</v>
      </c>
      <c r="H2" s="16" t="s">
        <v>10</v>
      </c>
      <c r="I2" s="15" t="s">
        <v>2</v>
      </c>
      <c r="J2" s="15" t="s">
        <v>12</v>
      </c>
    </row>
    <row r="3" spans="1:11" s="13" customFormat="1" ht="18" customHeight="1" x14ac:dyDescent="0.2">
      <c r="A3" s="110"/>
      <c r="B3" s="111"/>
      <c r="C3" s="112" t="s">
        <v>188</v>
      </c>
      <c r="D3" s="111"/>
      <c r="E3" s="111"/>
      <c r="F3" s="111"/>
      <c r="G3" s="111"/>
      <c r="H3" s="111"/>
      <c r="I3" s="111"/>
      <c r="J3" s="113"/>
    </row>
    <row r="4" spans="1:11" s="13" customFormat="1" ht="18" customHeight="1" x14ac:dyDescent="0.2">
      <c r="A4" s="42"/>
      <c r="B4" s="43"/>
      <c r="C4" s="44"/>
      <c r="D4" s="43"/>
      <c r="E4" s="43"/>
      <c r="F4" s="43"/>
      <c r="G4" s="43"/>
      <c r="H4" s="43"/>
      <c r="I4" s="43"/>
      <c r="J4" s="108"/>
    </row>
    <row r="5" spans="1:11" s="13" customFormat="1" ht="18" customHeight="1" x14ac:dyDescent="0.2">
      <c r="A5" s="45">
        <v>1</v>
      </c>
      <c r="B5" s="45">
        <v>1</v>
      </c>
      <c r="C5" s="47" t="s">
        <v>189</v>
      </c>
      <c r="D5" s="46"/>
      <c r="E5" s="46"/>
      <c r="F5" s="46"/>
      <c r="G5" s="46"/>
      <c r="H5" s="46"/>
      <c r="I5" s="46"/>
      <c r="J5" s="109">
        <f>SUM(J6:J7)</f>
        <v>0</v>
      </c>
    </row>
    <row r="6" spans="1:11" s="53" customFormat="1" ht="61.5" customHeight="1" x14ac:dyDescent="0.2">
      <c r="A6" s="45">
        <v>2</v>
      </c>
      <c r="B6" s="48"/>
      <c r="C6" s="34" t="s">
        <v>108</v>
      </c>
      <c r="D6" s="55"/>
      <c r="E6" s="55"/>
      <c r="F6" s="54" t="s">
        <v>203</v>
      </c>
      <c r="G6" s="22" t="s">
        <v>6</v>
      </c>
      <c r="H6" s="22">
        <v>1</v>
      </c>
      <c r="I6" s="56"/>
      <c r="J6" s="56">
        <f>I6*H6</f>
        <v>0</v>
      </c>
    </row>
    <row r="7" spans="1:11" s="53" customFormat="1" ht="61.5" customHeight="1" x14ac:dyDescent="0.2">
      <c r="A7" s="45">
        <v>3</v>
      </c>
      <c r="B7" s="48"/>
      <c r="C7" s="34" t="s">
        <v>105</v>
      </c>
      <c r="D7" s="55"/>
      <c r="E7" s="55"/>
      <c r="F7" s="54" t="s">
        <v>190</v>
      </c>
      <c r="G7" s="22" t="s">
        <v>6</v>
      </c>
      <c r="H7" s="22">
        <v>1</v>
      </c>
      <c r="I7" s="56"/>
      <c r="J7" s="56">
        <f>I7*H7</f>
        <v>0</v>
      </c>
    </row>
    <row r="8" spans="1:11" s="13" customFormat="1" ht="18" customHeight="1" x14ac:dyDescent="0.2">
      <c r="A8" s="45">
        <v>4</v>
      </c>
      <c r="B8" s="46"/>
      <c r="C8" s="115" t="s">
        <v>191</v>
      </c>
      <c r="D8" s="46"/>
      <c r="E8" s="46"/>
      <c r="F8" s="46"/>
      <c r="G8" s="46"/>
      <c r="H8" s="46"/>
      <c r="I8" s="46"/>
      <c r="J8" s="109">
        <f>SUM(J9:J13)</f>
        <v>0</v>
      </c>
    </row>
    <row r="9" spans="1:11" s="53" customFormat="1" ht="75.75" customHeight="1" x14ac:dyDescent="0.2">
      <c r="A9" s="45">
        <v>5</v>
      </c>
      <c r="B9" s="48"/>
      <c r="C9" s="49" t="s">
        <v>192</v>
      </c>
      <c r="D9" s="50"/>
      <c r="E9" s="49"/>
      <c r="F9" s="51" t="s">
        <v>204</v>
      </c>
      <c r="G9" s="22" t="s">
        <v>6</v>
      </c>
      <c r="H9" s="22">
        <v>1</v>
      </c>
      <c r="I9" s="52"/>
      <c r="J9" s="52">
        <f>I9*H9</f>
        <v>0</v>
      </c>
    </row>
    <row r="10" spans="1:11" s="53" customFormat="1" ht="38.25" customHeight="1" x14ac:dyDescent="0.2">
      <c r="A10" s="45">
        <v>6</v>
      </c>
      <c r="B10" s="48"/>
      <c r="C10" s="63" t="s">
        <v>193</v>
      </c>
      <c r="D10" s="64"/>
      <c r="E10" s="63"/>
      <c r="F10" s="65" t="s">
        <v>194</v>
      </c>
      <c r="G10" s="66" t="s">
        <v>6</v>
      </c>
      <c r="H10" s="66">
        <v>0</v>
      </c>
      <c r="I10" s="67"/>
      <c r="J10" s="67">
        <f>I10*H10</f>
        <v>0</v>
      </c>
    </row>
    <row r="11" spans="1:11" s="53" customFormat="1" ht="163.5" customHeight="1" x14ac:dyDescent="0.2">
      <c r="A11" s="45">
        <v>7</v>
      </c>
      <c r="B11" s="48"/>
      <c r="C11" s="63" t="s">
        <v>155</v>
      </c>
      <c r="D11" s="64"/>
      <c r="E11" s="63"/>
      <c r="F11" s="65" t="s">
        <v>159</v>
      </c>
      <c r="G11" s="66" t="s">
        <v>6</v>
      </c>
      <c r="H11" s="66">
        <v>0</v>
      </c>
      <c r="I11" s="67"/>
      <c r="J11" s="67">
        <f>I11*H11</f>
        <v>0</v>
      </c>
    </row>
    <row r="12" spans="1:11" s="53" customFormat="1" ht="38.25" customHeight="1" x14ac:dyDescent="0.2">
      <c r="A12" s="45">
        <v>8</v>
      </c>
      <c r="B12" s="48"/>
      <c r="C12" s="63" t="s">
        <v>156</v>
      </c>
      <c r="D12" s="64"/>
      <c r="E12" s="63"/>
      <c r="F12" s="65" t="s">
        <v>195</v>
      </c>
      <c r="G12" s="66" t="s">
        <v>6</v>
      </c>
      <c r="H12" s="66">
        <v>0</v>
      </c>
      <c r="I12" s="67"/>
      <c r="J12" s="67">
        <f>I12*H12</f>
        <v>0</v>
      </c>
    </row>
    <row r="13" spans="1:11" s="53" customFormat="1" ht="38.25" customHeight="1" x14ac:dyDescent="0.2">
      <c r="A13" s="45">
        <v>9</v>
      </c>
      <c r="B13" s="48"/>
      <c r="C13" s="63" t="s">
        <v>92</v>
      </c>
      <c r="D13" s="64"/>
      <c r="E13" s="63"/>
      <c r="F13" s="65" t="s">
        <v>196</v>
      </c>
      <c r="G13" s="66" t="s">
        <v>6</v>
      </c>
      <c r="H13" s="66">
        <v>0</v>
      </c>
      <c r="I13" s="67"/>
      <c r="J13" s="67">
        <f>I13*H13</f>
        <v>0</v>
      </c>
    </row>
    <row r="14" spans="1:11" s="13" customFormat="1" ht="18" customHeight="1" x14ac:dyDescent="0.2">
      <c r="A14" s="45">
        <v>10</v>
      </c>
      <c r="B14" s="46"/>
      <c r="C14" s="115" t="s">
        <v>34</v>
      </c>
      <c r="D14" s="46"/>
      <c r="E14" s="46"/>
      <c r="F14" s="46"/>
      <c r="G14" s="46"/>
      <c r="H14" s="46"/>
      <c r="I14" s="46"/>
      <c r="J14" s="109">
        <f>SUM(J15:J15)</f>
        <v>0</v>
      </c>
    </row>
    <row r="15" spans="1:11" s="13" customFormat="1" ht="162.75" customHeight="1" x14ac:dyDescent="0.2">
      <c r="A15" s="45">
        <v>11</v>
      </c>
      <c r="B15" s="45"/>
      <c r="C15" s="49" t="s">
        <v>171</v>
      </c>
      <c r="D15" s="50"/>
      <c r="E15" s="49"/>
      <c r="F15" s="79" t="s">
        <v>217</v>
      </c>
      <c r="G15" s="22" t="s">
        <v>6</v>
      </c>
      <c r="H15" s="22">
        <v>1</v>
      </c>
      <c r="I15" s="69"/>
      <c r="J15" s="69">
        <f>I15*H15</f>
        <v>0</v>
      </c>
      <c r="K15" s="93"/>
    </row>
    <row r="16" spans="1:11" s="1" customFormat="1" ht="18" x14ac:dyDescent="0.2">
      <c r="A16" s="45">
        <v>12</v>
      </c>
      <c r="B16" s="116"/>
      <c r="C16" s="115" t="s">
        <v>197</v>
      </c>
      <c r="D16" s="116"/>
      <c r="E16" s="116"/>
      <c r="F16" s="116"/>
      <c r="G16" s="116"/>
      <c r="H16" s="116"/>
      <c r="I16" s="46"/>
      <c r="J16" s="117">
        <f>SUBTOTAL(9,J17)</f>
        <v>0</v>
      </c>
    </row>
    <row r="17" spans="1:10" s="53" customFormat="1" ht="90" customHeight="1" x14ac:dyDescent="0.2">
      <c r="A17" s="45">
        <v>13</v>
      </c>
      <c r="B17" s="48"/>
      <c r="C17" s="49" t="s">
        <v>198</v>
      </c>
      <c r="D17" s="50"/>
      <c r="E17" s="49"/>
      <c r="F17" s="51" t="s">
        <v>220</v>
      </c>
      <c r="G17" s="22" t="s">
        <v>6</v>
      </c>
      <c r="H17" s="22">
        <v>1</v>
      </c>
      <c r="I17" s="52"/>
      <c r="J17" s="52">
        <f>I17*H17</f>
        <v>0</v>
      </c>
    </row>
    <row r="18" spans="1:10" s="1" customFormat="1" ht="18" x14ac:dyDescent="0.2">
      <c r="A18" s="45">
        <v>14</v>
      </c>
      <c r="B18" s="116"/>
      <c r="C18" s="115" t="s">
        <v>199</v>
      </c>
      <c r="D18" s="116"/>
      <c r="E18" s="116"/>
      <c r="F18" s="116"/>
      <c r="G18" s="116"/>
      <c r="H18" s="116"/>
      <c r="I18" s="46"/>
      <c r="J18" s="117">
        <f>SUBTOTAL(9,J19:J19)</f>
        <v>0</v>
      </c>
    </row>
    <row r="19" spans="1:10" s="53" customFormat="1" ht="29.25" customHeight="1" x14ac:dyDescent="0.2">
      <c r="A19" s="45">
        <v>15</v>
      </c>
      <c r="B19" s="45"/>
      <c r="C19" s="73" t="s">
        <v>205</v>
      </c>
      <c r="D19" s="73"/>
      <c r="E19" s="73"/>
      <c r="F19" s="74" t="s">
        <v>206</v>
      </c>
      <c r="G19" s="75" t="s">
        <v>6</v>
      </c>
      <c r="H19" s="75">
        <v>0</v>
      </c>
      <c r="I19" s="76"/>
      <c r="J19" s="77">
        <f>I19*H19</f>
        <v>0</v>
      </c>
    </row>
    <row r="20" spans="1:10" s="1" customFormat="1" ht="18" x14ac:dyDescent="0.2">
      <c r="A20" s="45">
        <v>16</v>
      </c>
      <c r="B20" s="116"/>
      <c r="C20" s="115" t="s">
        <v>200</v>
      </c>
      <c r="D20" s="116"/>
      <c r="E20" s="116"/>
      <c r="F20" s="116"/>
      <c r="G20" s="116"/>
      <c r="H20" s="116"/>
      <c r="I20" s="116"/>
      <c r="J20" s="117">
        <f>SUBTOTAL(9,J21:J22)</f>
        <v>0</v>
      </c>
    </row>
    <row r="21" spans="1:10" s="53" customFormat="1" ht="30" customHeight="1" x14ac:dyDescent="0.2">
      <c r="A21" s="45">
        <v>17</v>
      </c>
      <c r="B21" s="48"/>
      <c r="C21" s="60" t="s">
        <v>181</v>
      </c>
      <c r="D21" s="60"/>
      <c r="E21" s="60"/>
      <c r="F21" s="49" t="s">
        <v>182</v>
      </c>
      <c r="G21" s="71" t="s">
        <v>24</v>
      </c>
      <c r="H21" s="71">
        <v>1</v>
      </c>
      <c r="I21" s="72"/>
      <c r="J21" s="52">
        <f>I21*H21</f>
        <v>0</v>
      </c>
    </row>
    <row r="22" spans="1:10" s="53" customFormat="1" ht="26.25" customHeight="1" x14ac:dyDescent="0.2">
      <c r="A22" s="45">
        <v>18</v>
      </c>
      <c r="B22" s="48"/>
      <c r="C22" s="118" t="s">
        <v>58</v>
      </c>
      <c r="D22" s="50"/>
      <c r="E22" s="49"/>
      <c r="F22" s="79" t="s">
        <v>109</v>
      </c>
      <c r="G22" s="71" t="s">
        <v>6</v>
      </c>
      <c r="H22" s="22">
        <v>1</v>
      </c>
      <c r="I22" s="52"/>
      <c r="J22" s="52">
        <f>I22*H22</f>
        <v>0</v>
      </c>
    </row>
    <row r="23" spans="1:10" s="13" customFormat="1" ht="18" customHeight="1" x14ac:dyDescent="0.2">
      <c r="A23" s="45">
        <v>19</v>
      </c>
      <c r="B23" s="116"/>
      <c r="C23" s="115" t="s">
        <v>201</v>
      </c>
      <c r="D23" s="116"/>
      <c r="E23" s="116"/>
      <c r="F23" s="116"/>
      <c r="G23" s="116"/>
      <c r="H23" s="116"/>
      <c r="I23" s="116"/>
      <c r="J23" s="117">
        <f>SUBTOTAL(9,J24:J24)</f>
        <v>0</v>
      </c>
    </row>
    <row r="24" spans="1:10" s="53" customFormat="1" ht="60.75" customHeight="1" x14ac:dyDescent="0.2">
      <c r="A24" s="45">
        <v>20</v>
      </c>
      <c r="B24" s="48"/>
      <c r="C24" s="34" t="s">
        <v>202</v>
      </c>
      <c r="D24" s="55"/>
      <c r="E24" s="55"/>
      <c r="F24" s="119" t="s">
        <v>207</v>
      </c>
      <c r="G24" s="22" t="s">
        <v>24</v>
      </c>
      <c r="H24" s="22">
        <v>1</v>
      </c>
      <c r="I24" s="56"/>
      <c r="J24" s="56">
        <f>I24*H24</f>
        <v>0</v>
      </c>
    </row>
    <row r="25" spans="1:10" s="94" customFormat="1" ht="13.5" thickBot="1" x14ac:dyDescent="0.25">
      <c r="A25" s="120"/>
      <c r="B25" s="120"/>
      <c r="C25" s="120"/>
      <c r="D25" s="120"/>
      <c r="E25" s="121"/>
      <c r="F25" s="120"/>
      <c r="G25" s="122"/>
      <c r="H25" s="122"/>
      <c r="I25" s="120"/>
      <c r="J25" s="120"/>
    </row>
    <row r="26" spans="1:10" s="13" customFormat="1" ht="23.25" customHeight="1" x14ac:dyDescent="0.25">
      <c r="A26" s="102"/>
      <c r="B26" s="102"/>
      <c r="C26" s="103" t="s">
        <v>9</v>
      </c>
      <c r="D26" s="102"/>
      <c r="E26" s="104"/>
      <c r="F26" s="102"/>
      <c r="G26" s="105"/>
      <c r="H26" s="105"/>
      <c r="I26" s="102"/>
      <c r="J26" s="106">
        <f>J23+J20+J18+J16+J14+J8+J5</f>
        <v>0</v>
      </c>
    </row>
    <row r="28" spans="1:10" x14ac:dyDescent="0.2">
      <c r="J28" s="28"/>
    </row>
    <row r="29" spans="1:10" collapsed="1" x14ac:dyDescent="0.2">
      <c r="J29" s="28"/>
    </row>
    <row r="30" spans="1:10" x14ac:dyDescent="0.2">
      <c r="J30" s="28"/>
    </row>
    <row r="32" spans="1:10" x14ac:dyDescent="0.2">
      <c r="J32" s="28"/>
    </row>
    <row r="38" spans="10:10" collapsed="1" x14ac:dyDescent="0.2">
      <c r="J38" s="28"/>
    </row>
    <row r="42" spans="10:10" ht="24.95" customHeight="1" x14ac:dyDescent="0.2"/>
    <row r="43" spans="10:10" ht="24.95" customHeight="1" x14ac:dyDescent="0.2"/>
    <row r="44" spans="10:10" ht="24.95" customHeight="1" x14ac:dyDescent="0.2"/>
    <row r="45" spans="10:10" ht="24.95" customHeight="1" x14ac:dyDescent="0.2"/>
    <row r="46" spans="10:10" ht="24.95" customHeight="1" x14ac:dyDescent="0.2"/>
    <row r="47" spans="10:10" ht="24.95" customHeight="1" x14ac:dyDescent="0.2"/>
    <row r="48" spans="10:10" ht="24.95" customHeight="1" x14ac:dyDescent="0.2"/>
    <row r="49" ht="24.95" customHeight="1" x14ac:dyDescent="0.2"/>
    <row r="50" ht="24.95" customHeight="1" x14ac:dyDescent="0.2"/>
    <row r="51" ht="24.95" customHeight="1" x14ac:dyDescent="0.2"/>
    <row r="52" ht="24.95" customHeight="1" x14ac:dyDescent="0.2"/>
    <row r="53" ht="24.95" customHeight="1" x14ac:dyDescent="0.2"/>
    <row r="54" ht="24.95" customHeight="1" x14ac:dyDescent="0.2"/>
    <row r="55" ht="24.95" customHeight="1" x14ac:dyDescent="0.2"/>
    <row r="56" ht="24.95" customHeight="1" x14ac:dyDescent="0.2"/>
    <row r="57" ht="24.95" customHeight="1" x14ac:dyDescent="0.2"/>
    <row r="58" ht="15" customHeight="1" x14ac:dyDescent="0.2"/>
    <row r="59" ht="24.95" customHeight="1" x14ac:dyDescent="0.2"/>
    <row r="60" ht="18" customHeight="1" x14ac:dyDescent="0.2"/>
    <row r="61" ht="24.95" customHeight="1" x14ac:dyDescent="0.2"/>
    <row r="62" ht="24.95" customHeight="1" x14ac:dyDescent="0.2"/>
  </sheetData>
  <sheetProtection selectLockedCells="1" selectUnlockedCells="1"/>
  <autoFilter ref="A2:J62" xr:uid="{7A201343-2B4E-4FCC-97F1-EFA1AF06BBAC}"/>
  <dataConsolidate/>
  <hyperlinks>
    <hyperlink ref="E31" r:id="rId1" display="DXP 44 HD 4K" xr:uid="{2F239973-7431-44A3-89A7-FAC1AC2E80E9}"/>
    <hyperlink ref="E33" r:id="rId2" display="DTP HDMI 4K 230 Tx" xr:uid="{0B670636-27D9-443C-B677-80785EF87661}"/>
    <hyperlink ref="E34" r:id="rId3" display="DTP HDMI 4K 230 Rx" xr:uid="{E04493C0-F89F-4C7C-BEFF-191D347DD5C6}"/>
  </hyperlinks>
  <pageMargins left="0.74803149606299213" right="0.74803149606299213" top="0.98425196850393704" bottom="0.98425196850393704" header="0.51181102362204722" footer="0.51181102362204722"/>
  <pageSetup paperSize="9" scale="75" firstPageNumber="0" fitToHeight="13" orientation="landscape" r:id="rId4"/>
  <headerFooter alignWithMargins="0">
    <oddFooter>&amp;C&amp;P/&amp;N</oddFooter>
  </headerFooter>
  <rowBreaks count="1" manualBreakCount="1">
    <brk id="57" max="14"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5AA866-14E8-436C-9DE9-1C9E79E3A60F}">
  <sheetPr>
    <tabColor theme="4"/>
    <outlinePr summaryBelow="0"/>
    <pageSetUpPr fitToPage="1"/>
  </sheetPr>
  <dimension ref="A1:K63"/>
  <sheetViews>
    <sheetView view="pageBreakPreview" zoomScale="85" zoomScaleNormal="70" zoomScaleSheetLayoutView="85" workbookViewId="0">
      <pane ySplit="4" topLeftCell="A5" activePane="bottomLeft" state="frozen"/>
      <selection pane="bottomLeft" activeCell="D6" sqref="D6"/>
    </sheetView>
  </sheetViews>
  <sheetFormatPr defaultColWidth="9.140625" defaultRowHeight="12.75" x14ac:dyDescent="0.2"/>
  <cols>
    <col min="1" max="1" width="8.5703125" style="20" customWidth="1"/>
    <col min="2" max="2" width="11.42578125" style="20" hidden="1" customWidth="1"/>
    <col min="3" max="3" width="16.85546875" style="20" customWidth="1"/>
    <col min="4" max="4" width="16" style="20" bestFit="1" customWidth="1"/>
    <col min="5" max="5" width="16" style="26" customWidth="1"/>
    <col min="6" max="6" width="80.42578125" style="20" customWidth="1"/>
    <col min="7" max="7" width="8" style="27" customWidth="1"/>
    <col min="8" max="8" width="6.7109375" style="27" customWidth="1"/>
    <col min="9" max="9" width="15.140625" style="20" hidden="1" customWidth="1"/>
    <col min="10" max="10" width="20.5703125" style="20" customWidth="1"/>
    <col min="11" max="16384" width="9.140625" style="20"/>
  </cols>
  <sheetData>
    <row r="1" spans="1:11" s="13" customFormat="1" ht="29.25" customHeight="1" x14ac:dyDescent="0.25">
      <c r="C1" s="29"/>
      <c r="D1" s="29"/>
      <c r="E1" s="29"/>
      <c r="F1" s="29"/>
      <c r="G1" s="29"/>
      <c r="H1" s="29"/>
      <c r="I1" s="29"/>
      <c r="J1" s="29"/>
    </row>
    <row r="2" spans="1:11" s="13" customFormat="1" ht="57.75" customHeight="1" x14ac:dyDescent="0.2">
      <c r="A2" s="14" t="s">
        <v>0</v>
      </c>
      <c r="B2" s="14" t="s">
        <v>13</v>
      </c>
      <c r="C2" s="14" t="s">
        <v>5</v>
      </c>
      <c r="D2" s="15" t="s">
        <v>11</v>
      </c>
      <c r="E2" s="15" t="s">
        <v>14</v>
      </c>
      <c r="F2" s="15" t="s">
        <v>16</v>
      </c>
      <c r="G2" s="16" t="s">
        <v>15</v>
      </c>
      <c r="H2" s="16" t="s">
        <v>10</v>
      </c>
      <c r="I2" s="15" t="s">
        <v>2</v>
      </c>
      <c r="J2" s="15" t="s">
        <v>12</v>
      </c>
    </row>
    <row r="3" spans="1:11" s="13" customFormat="1" ht="18" customHeight="1" x14ac:dyDescent="0.2">
      <c r="A3" s="110"/>
      <c r="B3" s="111"/>
      <c r="C3" s="112" t="s">
        <v>208</v>
      </c>
      <c r="D3" s="111"/>
      <c r="E3" s="111"/>
      <c r="F3" s="111"/>
      <c r="G3" s="111"/>
      <c r="H3" s="111"/>
      <c r="I3" s="111"/>
      <c r="J3" s="113"/>
    </row>
    <row r="4" spans="1:11" s="13" customFormat="1" ht="18" customHeight="1" x14ac:dyDescent="0.2">
      <c r="A4" s="42"/>
      <c r="B4" s="43"/>
      <c r="C4" s="44"/>
      <c r="D4" s="43"/>
      <c r="E4" s="43"/>
      <c r="F4" s="43"/>
      <c r="G4" s="43"/>
      <c r="H4" s="43"/>
      <c r="I4" s="43"/>
      <c r="J4" s="108"/>
    </row>
    <row r="5" spans="1:11" s="13" customFormat="1" ht="18" customHeight="1" x14ac:dyDescent="0.2">
      <c r="A5" s="45">
        <v>1</v>
      </c>
      <c r="B5" s="45">
        <v>1</v>
      </c>
      <c r="C5" s="47" t="s">
        <v>189</v>
      </c>
      <c r="D5" s="46"/>
      <c r="E5" s="46"/>
      <c r="F5" s="46"/>
      <c r="G5" s="46"/>
      <c r="H5" s="46"/>
      <c r="I5" s="46"/>
      <c r="J5" s="109">
        <f>SUM(J6:J7)</f>
        <v>0</v>
      </c>
    </row>
    <row r="6" spans="1:11" s="53" customFormat="1" ht="61.5" customHeight="1" x14ac:dyDescent="0.2">
      <c r="A6" s="45">
        <v>2</v>
      </c>
      <c r="B6" s="48"/>
      <c r="C6" s="34" t="s">
        <v>108</v>
      </c>
      <c r="D6" s="55"/>
      <c r="E6" s="55"/>
      <c r="F6" s="54" t="s">
        <v>209</v>
      </c>
      <c r="G6" s="22" t="s">
        <v>6</v>
      </c>
      <c r="H6" s="22">
        <v>1</v>
      </c>
      <c r="I6" s="56"/>
      <c r="J6" s="56">
        <f>I6*H6</f>
        <v>0</v>
      </c>
    </row>
    <row r="7" spans="1:11" s="53" customFormat="1" ht="61.5" customHeight="1" x14ac:dyDescent="0.2">
      <c r="A7" s="45">
        <v>3</v>
      </c>
      <c r="B7" s="48"/>
      <c r="C7" s="34" t="s">
        <v>105</v>
      </c>
      <c r="D7" s="55"/>
      <c r="E7" s="55"/>
      <c r="F7" s="54" t="s">
        <v>190</v>
      </c>
      <c r="G7" s="22" t="s">
        <v>6</v>
      </c>
      <c r="H7" s="22">
        <v>1</v>
      </c>
      <c r="I7" s="56"/>
      <c r="J7" s="56">
        <f>I7*H7</f>
        <v>0</v>
      </c>
    </row>
    <row r="8" spans="1:11" s="13" customFormat="1" ht="18" customHeight="1" x14ac:dyDescent="0.2">
      <c r="A8" s="45">
        <v>4</v>
      </c>
      <c r="B8" s="46"/>
      <c r="C8" s="115" t="s">
        <v>191</v>
      </c>
      <c r="D8" s="46"/>
      <c r="E8" s="46"/>
      <c r="F8" s="46"/>
      <c r="G8" s="46"/>
      <c r="H8" s="46"/>
      <c r="I8" s="46"/>
      <c r="J8" s="109">
        <f>SUM(J9:J13)</f>
        <v>0</v>
      </c>
    </row>
    <row r="9" spans="1:11" s="53" customFormat="1" ht="75.75" customHeight="1" x14ac:dyDescent="0.2">
      <c r="A9" s="45">
        <v>5</v>
      </c>
      <c r="B9" s="48"/>
      <c r="C9" s="49" t="s">
        <v>192</v>
      </c>
      <c r="D9" s="50"/>
      <c r="E9" s="49"/>
      <c r="F9" s="51" t="s">
        <v>204</v>
      </c>
      <c r="G9" s="22" t="s">
        <v>6</v>
      </c>
      <c r="H9" s="22">
        <v>1</v>
      </c>
      <c r="I9" s="52"/>
      <c r="J9" s="52">
        <f>I9*H9</f>
        <v>0</v>
      </c>
    </row>
    <row r="10" spans="1:11" s="53" customFormat="1" ht="38.25" customHeight="1" x14ac:dyDescent="0.2">
      <c r="A10" s="45">
        <v>6</v>
      </c>
      <c r="B10" s="48"/>
      <c r="C10" s="63" t="s">
        <v>193</v>
      </c>
      <c r="D10" s="64"/>
      <c r="E10" s="63"/>
      <c r="F10" s="65" t="s">
        <v>194</v>
      </c>
      <c r="G10" s="66" t="s">
        <v>6</v>
      </c>
      <c r="H10" s="66">
        <v>0</v>
      </c>
      <c r="I10" s="67"/>
      <c r="J10" s="67">
        <f>I10*H10</f>
        <v>0</v>
      </c>
    </row>
    <row r="11" spans="1:11" s="53" customFormat="1" ht="163.5" customHeight="1" x14ac:dyDescent="0.2">
      <c r="A11" s="45">
        <v>7</v>
      </c>
      <c r="B11" s="48"/>
      <c r="C11" s="63" t="s">
        <v>155</v>
      </c>
      <c r="D11" s="64"/>
      <c r="E11" s="63"/>
      <c r="F11" s="65" t="s">
        <v>159</v>
      </c>
      <c r="G11" s="66" t="s">
        <v>6</v>
      </c>
      <c r="H11" s="66">
        <v>0</v>
      </c>
      <c r="I11" s="67"/>
      <c r="J11" s="67">
        <f>I11*H11</f>
        <v>0</v>
      </c>
    </row>
    <row r="12" spans="1:11" s="53" customFormat="1" ht="38.25" customHeight="1" x14ac:dyDescent="0.2">
      <c r="A12" s="45">
        <v>8</v>
      </c>
      <c r="B12" s="48"/>
      <c r="C12" s="63" t="s">
        <v>156</v>
      </c>
      <c r="D12" s="64"/>
      <c r="E12" s="63"/>
      <c r="F12" s="65" t="s">
        <v>195</v>
      </c>
      <c r="G12" s="66" t="s">
        <v>6</v>
      </c>
      <c r="H12" s="66">
        <v>0</v>
      </c>
      <c r="I12" s="67"/>
      <c r="J12" s="67">
        <f>I12*H12</f>
        <v>0</v>
      </c>
    </row>
    <row r="13" spans="1:11" s="53" customFormat="1" ht="38.25" customHeight="1" x14ac:dyDescent="0.2">
      <c r="A13" s="45">
        <v>9</v>
      </c>
      <c r="B13" s="48"/>
      <c r="C13" s="63" t="s">
        <v>92</v>
      </c>
      <c r="D13" s="64"/>
      <c r="E13" s="63"/>
      <c r="F13" s="65" t="s">
        <v>196</v>
      </c>
      <c r="G13" s="66" t="s">
        <v>6</v>
      </c>
      <c r="H13" s="66">
        <v>0</v>
      </c>
      <c r="I13" s="67"/>
      <c r="J13" s="67">
        <f>I13*H13</f>
        <v>0</v>
      </c>
    </row>
    <row r="14" spans="1:11" s="13" customFormat="1" ht="18" customHeight="1" x14ac:dyDescent="0.2">
      <c r="A14" s="45">
        <v>10</v>
      </c>
      <c r="B14" s="46"/>
      <c r="C14" s="115" t="s">
        <v>34</v>
      </c>
      <c r="D14" s="46"/>
      <c r="E14" s="46"/>
      <c r="F14" s="46"/>
      <c r="G14" s="46"/>
      <c r="H14" s="46"/>
      <c r="I14" s="46"/>
      <c r="J14" s="109">
        <f>SUM(J15:J15)</f>
        <v>0</v>
      </c>
    </row>
    <row r="15" spans="1:11" s="13" customFormat="1" ht="162.75" customHeight="1" x14ac:dyDescent="0.2">
      <c r="A15" s="45">
        <v>11</v>
      </c>
      <c r="B15" s="45"/>
      <c r="C15" s="49" t="s">
        <v>171</v>
      </c>
      <c r="D15" s="50"/>
      <c r="E15" s="49"/>
      <c r="F15" s="79" t="s">
        <v>217</v>
      </c>
      <c r="G15" s="22" t="s">
        <v>6</v>
      </c>
      <c r="H15" s="22">
        <v>1</v>
      </c>
      <c r="I15" s="69"/>
      <c r="J15" s="69">
        <f>I15*H15</f>
        <v>0</v>
      </c>
      <c r="K15" s="93"/>
    </row>
    <row r="16" spans="1:11" s="1" customFormat="1" ht="18" x14ac:dyDescent="0.2">
      <c r="A16" s="45">
        <v>12</v>
      </c>
      <c r="B16" s="116"/>
      <c r="C16" s="115" t="s">
        <v>197</v>
      </c>
      <c r="D16" s="116"/>
      <c r="E16" s="116"/>
      <c r="F16" s="116"/>
      <c r="G16" s="116"/>
      <c r="H16" s="116"/>
      <c r="I16" s="46"/>
      <c r="J16" s="117">
        <f>SUBTOTAL(9,J17)</f>
        <v>0</v>
      </c>
    </row>
    <row r="17" spans="1:10" s="53" customFormat="1" ht="88.5" customHeight="1" x14ac:dyDescent="0.2">
      <c r="A17" s="45">
        <v>13</v>
      </c>
      <c r="B17" s="48"/>
      <c r="C17" s="49" t="s">
        <v>198</v>
      </c>
      <c r="D17" s="50"/>
      <c r="E17" s="49"/>
      <c r="F17" s="51" t="s">
        <v>220</v>
      </c>
      <c r="G17" s="22" t="s">
        <v>6</v>
      </c>
      <c r="H17" s="22">
        <v>1</v>
      </c>
      <c r="I17" s="52"/>
      <c r="J17" s="52">
        <f>I17*H17</f>
        <v>0</v>
      </c>
    </row>
    <row r="18" spans="1:10" s="1" customFormat="1" ht="18" x14ac:dyDescent="0.2">
      <c r="A18" s="45">
        <v>14</v>
      </c>
      <c r="B18" s="116"/>
      <c r="C18" s="115" t="s">
        <v>199</v>
      </c>
      <c r="D18" s="116"/>
      <c r="E18" s="116"/>
      <c r="F18" s="116"/>
      <c r="G18" s="116"/>
      <c r="H18" s="116"/>
      <c r="I18" s="46"/>
      <c r="J18" s="117">
        <f>SUBTOTAL(9,J19:J20)</f>
        <v>0</v>
      </c>
    </row>
    <row r="19" spans="1:10" s="53" customFormat="1" ht="114" customHeight="1" x14ac:dyDescent="0.2">
      <c r="A19" s="45">
        <v>15</v>
      </c>
      <c r="B19" s="48"/>
      <c r="C19" s="63" t="s">
        <v>211</v>
      </c>
      <c r="D19" s="64"/>
      <c r="E19" s="63"/>
      <c r="F19" s="65" t="s">
        <v>212</v>
      </c>
      <c r="G19" s="66" t="s">
        <v>6</v>
      </c>
      <c r="H19" s="66">
        <v>1</v>
      </c>
      <c r="I19" s="67"/>
      <c r="J19" s="67">
        <f>I19*H19</f>
        <v>0</v>
      </c>
    </row>
    <row r="20" spans="1:10" s="53" customFormat="1" ht="102.75" customHeight="1" x14ac:dyDescent="0.2">
      <c r="A20" s="45">
        <v>16</v>
      </c>
      <c r="B20" s="48"/>
      <c r="C20" s="63" t="s">
        <v>210</v>
      </c>
      <c r="D20" s="64"/>
      <c r="E20" s="63"/>
      <c r="F20" s="65" t="s">
        <v>213</v>
      </c>
      <c r="G20" s="66" t="s">
        <v>6</v>
      </c>
      <c r="H20" s="66">
        <v>1</v>
      </c>
      <c r="I20" s="67"/>
      <c r="J20" s="67">
        <f>H20*I20</f>
        <v>0</v>
      </c>
    </row>
    <row r="21" spans="1:10" s="1" customFormat="1" ht="18" x14ac:dyDescent="0.2">
      <c r="A21" s="45">
        <v>17</v>
      </c>
      <c r="B21" s="116"/>
      <c r="C21" s="115" t="s">
        <v>200</v>
      </c>
      <c r="D21" s="116"/>
      <c r="E21" s="116"/>
      <c r="F21" s="116"/>
      <c r="G21" s="116"/>
      <c r="H21" s="116"/>
      <c r="I21" s="116"/>
      <c r="J21" s="117">
        <f>SUBTOTAL(9,J22:J23)</f>
        <v>0</v>
      </c>
    </row>
    <row r="22" spans="1:10" s="53" customFormat="1" ht="30" customHeight="1" x14ac:dyDescent="0.2">
      <c r="A22" s="45">
        <v>18</v>
      </c>
      <c r="B22" s="48"/>
      <c r="C22" s="60" t="s">
        <v>181</v>
      </c>
      <c r="D22" s="60"/>
      <c r="E22" s="60"/>
      <c r="F22" s="49" t="s">
        <v>182</v>
      </c>
      <c r="G22" s="71" t="s">
        <v>24</v>
      </c>
      <c r="H22" s="71">
        <v>1</v>
      </c>
      <c r="I22" s="72"/>
      <c r="J22" s="52">
        <f>I22*H22</f>
        <v>0</v>
      </c>
    </row>
    <row r="23" spans="1:10" s="53" customFormat="1" ht="26.25" customHeight="1" x14ac:dyDescent="0.2">
      <c r="A23" s="45">
        <v>19</v>
      </c>
      <c r="B23" s="48"/>
      <c r="C23" s="118" t="s">
        <v>58</v>
      </c>
      <c r="D23" s="50"/>
      <c r="E23" s="49"/>
      <c r="F23" s="79" t="s">
        <v>109</v>
      </c>
      <c r="G23" s="71" t="s">
        <v>6</v>
      </c>
      <c r="H23" s="22">
        <v>1</v>
      </c>
      <c r="I23" s="52"/>
      <c r="J23" s="52">
        <f>I23*H23</f>
        <v>0</v>
      </c>
    </row>
    <row r="24" spans="1:10" s="13" customFormat="1" ht="18" customHeight="1" x14ac:dyDescent="0.2">
      <c r="A24" s="45">
        <v>20</v>
      </c>
      <c r="B24" s="116"/>
      <c r="C24" s="115" t="s">
        <v>201</v>
      </c>
      <c r="D24" s="116"/>
      <c r="E24" s="116"/>
      <c r="F24" s="116"/>
      <c r="G24" s="116"/>
      <c r="H24" s="116"/>
      <c r="I24" s="116"/>
      <c r="J24" s="117">
        <f>SUBTOTAL(9,J25:J25)</f>
        <v>0</v>
      </c>
    </row>
    <row r="25" spans="1:10" s="53" customFormat="1" ht="60.75" customHeight="1" x14ac:dyDescent="0.2">
      <c r="A25" s="45">
        <v>21</v>
      </c>
      <c r="B25" s="48"/>
      <c r="C25" s="34" t="s">
        <v>202</v>
      </c>
      <c r="D25" s="55"/>
      <c r="E25" s="55"/>
      <c r="F25" s="119" t="s">
        <v>207</v>
      </c>
      <c r="G25" s="22" t="s">
        <v>24</v>
      </c>
      <c r="H25" s="22">
        <v>1</v>
      </c>
      <c r="I25" s="56"/>
      <c r="J25" s="56">
        <f>I25*H25</f>
        <v>0</v>
      </c>
    </row>
    <row r="26" spans="1:10" s="94" customFormat="1" ht="13.5" thickBot="1" x14ac:dyDescent="0.25">
      <c r="A26" s="120"/>
      <c r="B26" s="120"/>
      <c r="C26" s="120"/>
      <c r="D26" s="120"/>
      <c r="E26" s="121"/>
      <c r="F26" s="120"/>
      <c r="G26" s="122"/>
      <c r="H26" s="122"/>
      <c r="I26" s="120"/>
      <c r="J26" s="120"/>
    </row>
    <row r="27" spans="1:10" s="13" customFormat="1" ht="23.25" customHeight="1" x14ac:dyDescent="0.25">
      <c r="A27" s="102"/>
      <c r="B27" s="102"/>
      <c r="C27" s="103" t="s">
        <v>9</v>
      </c>
      <c r="D27" s="102"/>
      <c r="E27" s="104"/>
      <c r="F27" s="102"/>
      <c r="G27" s="105"/>
      <c r="H27" s="105"/>
      <c r="I27" s="102"/>
      <c r="J27" s="106">
        <f>J24+J21+J18+J16+J14+J8+J5</f>
        <v>0</v>
      </c>
    </row>
    <row r="29" spans="1:10" x14ac:dyDescent="0.2">
      <c r="J29" s="28"/>
    </row>
    <row r="30" spans="1:10" collapsed="1" x14ac:dyDescent="0.2">
      <c r="J30" s="28"/>
    </row>
    <row r="31" spans="1:10" x14ac:dyDescent="0.2">
      <c r="J31" s="28"/>
    </row>
    <row r="33" spans="10:10" x14ac:dyDescent="0.2">
      <c r="J33" s="28"/>
    </row>
    <row r="39" spans="10:10" collapsed="1" x14ac:dyDescent="0.2">
      <c r="J39" s="28"/>
    </row>
    <row r="43" spans="10:10" ht="24.95" customHeight="1" x14ac:dyDescent="0.2"/>
    <row r="44" spans="10:10" ht="24.95" customHeight="1" x14ac:dyDescent="0.2"/>
    <row r="45" spans="10:10" ht="24.95" customHeight="1" x14ac:dyDescent="0.2"/>
    <row r="46" spans="10:10" ht="24.95" customHeight="1" x14ac:dyDescent="0.2"/>
    <row r="47" spans="10:10" ht="24.95" customHeight="1" x14ac:dyDescent="0.2"/>
    <row r="48" spans="10:10" ht="24.95" customHeight="1" x14ac:dyDescent="0.2"/>
    <row r="49" ht="24.95" customHeight="1" x14ac:dyDescent="0.2"/>
    <row r="50" ht="24.95" customHeight="1" x14ac:dyDescent="0.2"/>
    <row r="51" ht="24.95" customHeight="1" x14ac:dyDescent="0.2"/>
    <row r="52" ht="24.95" customHeight="1" x14ac:dyDescent="0.2"/>
    <row r="53" ht="24.95" customHeight="1" x14ac:dyDescent="0.2"/>
    <row r="54" ht="24.95" customHeight="1" x14ac:dyDescent="0.2"/>
    <row r="55" ht="24.95" customHeight="1" x14ac:dyDescent="0.2"/>
    <row r="56" ht="24.95" customHeight="1" x14ac:dyDescent="0.2"/>
    <row r="57" ht="24.95" customHeight="1" x14ac:dyDescent="0.2"/>
    <row r="58" ht="24.95" customHeight="1" x14ac:dyDescent="0.2"/>
    <row r="59" ht="15" customHeight="1" x14ac:dyDescent="0.2"/>
    <row r="60" ht="24.95" customHeight="1" x14ac:dyDescent="0.2"/>
    <row r="61" ht="18" customHeight="1" x14ac:dyDescent="0.2"/>
    <row r="62" ht="24.95" customHeight="1" x14ac:dyDescent="0.2"/>
    <row r="63" ht="24.95" customHeight="1" x14ac:dyDescent="0.2"/>
  </sheetData>
  <sheetProtection selectLockedCells="1" selectUnlockedCells="1"/>
  <autoFilter ref="A2:J63" xr:uid="{7A201343-2B4E-4FCC-97F1-EFA1AF06BBAC}"/>
  <dataConsolidate/>
  <hyperlinks>
    <hyperlink ref="E32" r:id="rId1" display="DXP 44 HD 4K" xr:uid="{9A384D11-692C-4A0C-B68B-D2002AE480CD}"/>
    <hyperlink ref="E34" r:id="rId2" display="DTP HDMI 4K 230 Tx" xr:uid="{29905BC5-DD85-4DBF-AD19-ABA8435F4EF4}"/>
    <hyperlink ref="E35" r:id="rId3" display="DTP HDMI 4K 230 Rx" xr:uid="{F8A5EE38-104B-4BDA-8090-B018B7E48AFE}"/>
  </hyperlinks>
  <pageMargins left="0.74803149606299213" right="0.74803149606299213" top="0.98425196850393704" bottom="0.98425196850393704" header="0.51181102362204722" footer="0.51181102362204722"/>
  <pageSetup paperSize="9" scale="75" firstPageNumber="0" fitToHeight="13" orientation="landscape" r:id="rId4"/>
  <headerFooter alignWithMargins="0">
    <oddFooter>&amp;C&amp;P/&amp;N</oddFooter>
  </headerFooter>
  <rowBreaks count="1" manualBreakCount="1">
    <brk id="58" max="1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10</vt:i4>
      </vt:variant>
    </vt:vector>
  </HeadingPairs>
  <TitlesOfParts>
    <vt:vector size="14" baseType="lpstr">
      <vt:lpstr>Rekapitulace</vt:lpstr>
      <vt:lpstr>Aula</vt:lpstr>
      <vt:lpstr>Zasedací místnost 3.14</vt:lpstr>
      <vt:lpstr>Zasedací místnost 4.21</vt:lpstr>
      <vt:lpstr>Aula!Excel_BuiltIn_Print_Titles_1</vt:lpstr>
      <vt:lpstr>'Zasedací místnost 3.14'!Excel_BuiltIn_Print_Titles_1</vt:lpstr>
      <vt:lpstr>'Zasedací místnost 4.21'!Excel_BuiltIn_Print_Titles_1</vt:lpstr>
      <vt:lpstr>Aula!Názvy_tisku</vt:lpstr>
      <vt:lpstr>'Zasedací místnost 3.14'!Názvy_tisku</vt:lpstr>
      <vt:lpstr>'Zasedací místnost 4.21'!Názvy_tisku</vt:lpstr>
      <vt:lpstr>Aula!Oblast_tisku</vt:lpstr>
      <vt:lpstr>Rekapitulace!Oblast_tisku</vt:lpstr>
      <vt:lpstr>'Zasedací místnost 3.14'!Oblast_tisku</vt:lpstr>
      <vt:lpstr>'Zasedací místnost 4.21'!Oblast_tisku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Antonín Turek</cp:lastModifiedBy>
  <cp:lastPrinted>2019-12-06T09:35:50Z</cp:lastPrinted>
  <dcterms:created xsi:type="dcterms:W3CDTF">2016-07-01T11:27:08Z</dcterms:created>
  <dcterms:modified xsi:type="dcterms:W3CDTF">2023-11-28T14:41:36Z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Function Literals">
    <vt:lpwstr>\	;	;	{	}	[@[{0}]]	1029</vt:lpwstr>
  </property>
</Properties>
</file>